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defaultThemeVersion="124226"/>
  <bookViews>
    <workbookView xWindow="0" yWindow="0" windowWidth="21600" windowHeight="9585" tabRatio="646" activeTab="4"/>
  </bookViews>
  <sheets>
    <sheet name="Cover Page" sheetId="32" r:id="rId1"/>
    <sheet name="Pt 1 Summary of Data" sheetId="4" r:id="rId2"/>
    <sheet name="Pt 2 Premium and Claims" sheetId="18" r:id="rId3"/>
    <sheet name="Pt 3 Expense Allocation" sheetId="30" r:id="rId4"/>
    <sheet name="Pt 4 MLR Calculation" sheetId="10" r:id="rId5"/>
    <sheet name="Pt 5 Additional Responses" sheetId="33" r:id="rId6"/>
    <sheet name="Attestation" sheetId="31" r:id="rId7"/>
  </sheets>
  <externalReferences>
    <externalReference r:id="rId8"/>
  </externalReferences>
  <definedNames>
    <definedName name="BUSINESS_STATE_LIST">#REF!</definedName>
    <definedName name="_xlnm.Print_Area" localSheetId="6">Attestation!$B$1:$K$35</definedName>
    <definedName name="_xlnm.Print_Area" localSheetId="0">'Cover Page'!$A$1:$C$36</definedName>
    <definedName name="_xlnm.Print_Area" localSheetId="1">'Pt 1 Summary of Data'!$B$1:$P$60</definedName>
    <definedName name="_xlnm.Print_Area" localSheetId="2">'Pt 2 Premium and Claims'!$B$1:$P$59</definedName>
    <definedName name="_xlnm.Print_Area" localSheetId="3">'Pt 3 Expense Allocation'!$B$1:$L$87</definedName>
    <definedName name="_xlnm.Print_Area" localSheetId="4">'Pt 4 MLR Calculation'!$B$1:$AB$41</definedName>
    <definedName name="_xlnm.Print_Area" localSheetId="5">'Pt 5 Additional Responses'!$B$1:$E$50</definedName>
    <definedName name="_xlnm.Print_Titles" localSheetId="1">'Pt 1 Summary of Data'!$B:$D,'Pt 1 Summary of Data'!$1:$19</definedName>
    <definedName name="_xlnm.Print_Titles" localSheetId="2">'Pt 2 Premium and Claims'!$B:$D,'Pt 2 Premium and Claims'!$1:$20</definedName>
    <definedName name="_xlnm.Print_Titles" localSheetId="4">'Pt 4 MLR Calculation'!$B:$D,'Pt 4 MLR Calculation'!$1:$19</definedName>
    <definedName name="STATES_ONLY_LIST">#REF!</definedName>
    <definedName name="YEARS_LIST">#REF!</definedName>
    <definedName name="YES_NO_LIST">#REF!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P43" i="4" l="1"/>
  <c r="O43" i="4"/>
  <c r="N43" i="4"/>
  <c r="M43" i="4"/>
  <c r="P41" i="4"/>
  <c r="O41" i="4"/>
  <c r="N41" i="4"/>
  <c r="M41" i="4"/>
  <c r="P39" i="4"/>
  <c r="O39" i="4"/>
  <c r="N39" i="4"/>
  <c r="M39" i="4"/>
  <c r="P38" i="4"/>
  <c r="O38" i="4"/>
  <c r="N38" i="4"/>
  <c r="M38" i="4"/>
  <c r="P34" i="4"/>
  <c r="O34" i="4"/>
  <c r="N34" i="4"/>
  <c r="M34" i="4"/>
  <c r="P32" i="4"/>
  <c r="O32" i="4"/>
  <c r="N32" i="4"/>
  <c r="M32" i="4"/>
  <c r="P31" i="4"/>
  <c r="O31" i="4"/>
  <c r="N31" i="4"/>
  <c r="M31" i="4"/>
  <c r="P29" i="4"/>
  <c r="O29" i="4"/>
  <c r="N29" i="4"/>
  <c r="M29" i="4"/>
  <c r="P28" i="4"/>
  <c r="O28" i="4"/>
  <c r="N28" i="4"/>
  <c r="M28" i="4"/>
  <c r="I28" i="10" l="1"/>
  <c r="J28" i="10"/>
  <c r="E44" i="4" l="1"/>
  <c r="I23" i="10" l="1"/>
  <c r="Y28" i="10"/>
  <c r="Y23" i="10"/>
  <c r="U23" i="10"/>
  <c r="U28" i="10"/>
  <c r="Q28" i="10"/>
  <c r="Q23" i="10"/>
  <c r="M28" i="10"/>
  <c r="M23" i="10"/>
  <c r="O19" i="18"/>
  <c r="P19" i="18" s="1"/>
  <c r="M19" i="18"/>
  <c r="N19" i="18" s="1"/>
  <c r="K19" i="18"/>
  <c r="L19" i="18" s="1"/>
  <c r="I19" i="18"/>
  <c r="J19" i="18" s="1"/>
  <c r="G19" i="18"/>
  <c r="H19" i="18" s="1"/>
  <c r="E19" i="18"/>
  <c r="F19" i="18" s="1"/>
  <c r="M18" i="4"/>
  <c r="N18" i="4" s="1"/>
  <c r="O18" i="4"/>
  <c r="P18" i="4" s="1"/>
  <c r="K18" i="4"/>
  <c r="L18" i="4" s="1"/>
  <c r="I18" i="4"/>
  <c r="J18" i="4" s="1"/>
  <c r="G18" i="4"/>
  <c r="H18" i="4" s="1"/>
  <c r="E28" i="10"/>
  <c r="F23" i="10"/>
  <c r="E23" i="10"/>
  <c r="E18" i="4" l="1"/>
  <c r="E50" i="4" s="1"/>
  <c r="F18" i="4" l="1"/>
  <c r="J23" i="10" l="1"/>
  <c r="Z28" i="10" l="1"/>
  <c r="R28" i="10"/>
  <c r="Z23" i="10"/>
  <c r="V23" i="10"/>
  <c r="V28" i="10"/>
  <c r="N23" i="10"/>
  <c r="R23" i="10"/>
  <c r="N28" i="10"/>
  <c r="F28" i="10"/>
  <c r="H49" i="4" l="1"/>
  <c r="K30" i="10" s="1"/>
  <c r="L30" i="10" s="1"/>
  <c r="L49" i="4"/>
  <c r="E49" i="4"/>
  <c r="P49" i="4"/>
  <c r="AA30" i="10" s="1"/>
  <c r="AB30" i="10" s="1"/>
  <c r="O49" i="4"/>
  <c r="N49" i="4"/>
  <c r="W30" i="10" s="1"/>
  <c r="X30" i="10" s="1"/>
  <c r="M49" i="4"/>
  <c r="K49" i="4"/>
  <c r="J49" i="4"/>
  <c r="O30" i="10" s="1"/>
  <c r="P30" i="10" s="1"/>
  <c r="I49" i="4"/>
  <c r="G49" i="4"/>
  <c r="F49" i="4"/>
  <c r="G30" i="10" s="1"/>
  <c r="H30" i="10" s="1"/>
  <c r="E51" i="18"/>
  <c r="E24" i="4" s="1"/>
  <c r="H6" i="4"/>
  <c r="N35" i="4" s="1"/>
  <c r="W27" i="10" s="1"/>
  <c r="X27" i="10" s="1"/>
  <c r="H21" i="4"/>
  <c r="K26" i="10" s="1"/>
  <c r="L26" i="10" s="1"/>
  <c r="H51" i="18"/>
  <c r="H24" i="4" s="1"/>
  <c r="K22" i="10" s="1"/>
  <c r="L22" i="10" s="1"/>
  <c r="F51" i="18"/>
  <c r="F24" i="4" s="1"/>
  <c r="B6" i="10"/>
  <c r="E21" i="4"/>
  <c r="P51" i="18"/>
  <c r="P24" i="4" s="1"/>
  <c r="AA22" i="10" s="1"/>
  <c r="AB22" i="10" s="1"/>
  <c r="O51" i="18"/>
  <c r="O24" i="4" s="1"/>
  <c r="N51" i="18"/>
  <c r="N24" i="4" s="1"/>
  <c r="W22" i="10" s="1"/>
  <c r="X22" i="10" s="1"/>
  <c r="M51" i="18"/>
  <c r="M24" i="4" s="1"/>
  <c r="L51" i="18"/>
  <c r="L24" i="4" s="1"/>
  <c r="S22" i="10" s="1"/>
  <c r="T22" i="10" s="1"/>
  <c r="K51" i="18"/>
  <c r="K24" i="4" s="1"/>
  <c r="J51" i="18"/>
  <c r="J24" i="4" s="1"/>
  <c r="O22" i="10" s="1"/>
  <c r="P22" i="10" s="1"/>
  <c r="I51" i="18"/>
  <c r="I24" i="4" s="1"/>
  <c r="G51" i="18"/>
  <c r="G24" i="4" s="1"/>
  <c r="P21" i="4"/>
  <c r="AA26" i="10" s="1"/>
  <c r="AB26" i="10" s="1"/>
  <c r="O21" i="4"/>
  <c r="N21" i="4"/>
  <c r="W26" i="10" s="1"/>
  <c r="X26" i="10" s="1"/>
  <c r="M21" i="4"/>
  <c r="L21" i="4"/>
  <c r="S26" i="10" s="1"/>
  <c r="T26" i="10" s="1"/>
  <c r="K21" i="4"/>
  <c r="J21" i="4"/>
  <c r="O26" i="10" s="1"/>
  <c r="P26" i="10" s="1"/>
  <c r="I21" i="4"/>
  <c r="G21" i="4"/>
  <c r="F21" i="4"/>
  <c r="G26" i="10" s="1"/>
  <c r="H26" i="10" s="1"/>
  <c r="P44" i="4"/>
  <c r="O44" i="4"/>
  <c r="N44" i="4"/>
  <c r="M44" i="4"/>
  <c r="L44" i="4"/>
  <c r="K44" i="4"/>
  <c r="B12" i="4"/>
  <c r="B12" i="33"/>
  <c r="B10" i="33"/>
  <c r="B8" i="33"/>
  <c r="B6" i="33"/>
  <c r="J44" i="4"/>
  <c r="I44" i="4"/>
  <c r="H44" i="4"/>
  <c r="G44" i="4"/>
  <c r="F44" i="4"/>
  <c r="B12" i="31"/>
  <c r="B10" i="31"/>
  <c r="B8" i="31"/>
  <c r="B6" i="31"/>
  <c r="B12" i="10"/>
  <c r="B10" i="10"/>
  <c r="B8" i="10"/>
  <c r="B12" i="30"/>
  <c r="B10" i="30"/>
  <c r="B8" i="30"/>
  <c r="B6" i="30"/>
  <c r="B12" i="18"/>
  <c r="B10" i="18"/>
  <c r="B8" i="18"/>
  <c r="B6" i="18"/>
  <c r="B10" i="4"/>
  <c r="B8" i="4"/>
  <c r="B6" i="4"/>
  <c r="S30" i="10" l="1"/>
  <c r="T30" i="10" s="1"/>
  <c r="G22" i="10"/>
  <c r="H22" i="10" s="1"/>
  <c r="X28" i="10"/>
  <c r="O35" i="4"/>
  <c r="G35" i="4"/>
  <c r="G23" i="10"/>
  <c r="H23" i="10" s="1"/>
  <c r="H35" i="4"/>
  <c r="K27" i="10" s="1"/>
  <c r="L27" i="10" s="1"/>
  <c r="L28" i="10" s="1"/>
  <c r="P35" i="4"/>
  <c r="AA27" i="10" s="1"/>
  <c r="AB27" i="10" s="1"/>
  <c r="AB28" i="10" s="1"/>
  <c r="M35" i="4"/>
  <c r="L35" i="4"/>
  <c r="S27" i="10" s="1"/>
  <c r="F35" i="4"/>
  <c r="G27" i="10" s="1"/>
  <c r="H27" i="10" s="1"/>
  <c r="H28" i="10" s="1"/>
  <c r="E35" i="4"/>
  <c r="AA23" i="10"/>
  <c r="AB23" i="10" s="1"/>
  <c r="W23" i="10"/>
  <c r="X23" i="10" s="1"/>
  <c r="S23" i="10"/>
  <c r="T23" i="10" s="1"/>
  <c r="O23" i="10"/>
  <c r="P23" i="10" s="1"/>
  <c r="K23" i="10"/>
  <c r="L23" i="10" s="1"/>
  <c r="K35" i="4"/>
  <c r="W28" i="10"/>
  <c r="I35" i="4"/>
  <c r="J35" i="4"/>
  <c r="O27" i="10" s="1"/>
  <c r="P27" i="10" s="1"/>
  <c r="P28" i="10" s="1"/>
  <c r="T33" i="10" l="1"/>
  <c r="AB33" i="10"/>
  <c r="T27" i="10"/>
  <c r="T28" i="10" s="1"/>
  <c r="S28" i="10"/>
  <c r="X33" i="10"/>
  <c r="AA28" i="10"/>
  <c r="K28" i="10"/>
  <c r="G28" i="10"/>
  <c r="L33" i="10"/>
  <c r="P33" i="10"/>
  <c r="H33" i="10"/>
  <c r="O28" i="10"/>
</calcChain>
</file>

<file path=xl/sharedStrings.xml><?xml version="1.0" encoding="utf-8"?>
<sst xmlns="http://schemas.openxmlformats.org/spreadsheetml/2006/main" count="313" uniqueCount="177">
  <si>
    <t>1.</t>
  </si>
  <si>
    <t>2.</t>
  </si>
  <si>
    <t>3.</t>
  </si>
  <si>
    <t>4.</t>
  </si>
  <si>
    <t>5.</t>
  </si>
  <si>
    <t>Number of covered lives</t>
  </si>
  <si>
    <t>Claims</t>
  </si>
  <si>
    <t>CY</t>
  </si>
  <si>
    <t>Individual</t>
  </si>
  <si>
    <t>Small Group</t>
  </si>
  <si>
    <t>Large Group</t>
  </si>
  <si>
    <t>PY2</t>
  </si>
  <si>
    <t>PY1</t>
  </si>
  <si>
    <t xml:space="preserve">  </t>
  </si>
  <si>
    <t>2.10</t>
  </si>
  <si>
    <t>Direct premium written</t>
  </si>
  <si>
    <t>Unearned premium prior year</t>
  </si>
  <si>
    <t>Premium balances written off</t>
  </si>
  <si>
    <t>Direct sales salaries and benefits</t>
  </si>
  <si>
    <t>Agents and brokers fees and commissions</t>
  </si>
  <si>
    <t>Other general and administrative expenses</t>
  </si>
  <si>
    <t>Regulatory authority licenses and fees</t>
  </si>
  <si>
    <t>Other taxes</t>
  </si>
  <si>
    <t>Number of life-years</t>
  </si>
  <si>
    <t>Medical Loss Ratio Numerator</t>
  </si>
  <si>
    <t>Medical Loss Ratio Denominator</t>
  </si>
  <si>
    <t>Contingent benefit and lawsuit reserves</t>
  </si>
  <si>
    <t>Member months</t>
  </si>
  <si>
    <t>Direct claim liability prior year</t>
  </si>
  <si>
    <t>Direct claim reserves prior year</t>
  </si>
  <si>
    <t>Reserve for experience rating refunds (rate credits) prior year</t>
  </si>
  <si>
    <t>Experience rating refunds (rate credits) paid</t>
  </si>
  <si>
    <t>Premium</t>
  </si>
  <si>
    <t>Health Insurance Coverage</t>
  </si>
  <si>
    <t>Unearned premium MLR Reporting year</t>
  </si>
  <si>
    <t>Direct claim liability</t>
  </si>
  <si>
    <t>Direct claim reserves</t>
  </si>
  <si>
    <t>Reserve for experience rating refunds (rate credits)</t>
  </si>
  <si>
    <t>Total direct premium earned</t>
  </si>
  <si>
    <t>Claims Paid</t>
  </si>
  <si>
    <t xml:space="preserve">Total </t>
  </si>
  <si>
    <t>Total</t>
  </si>
  <si>
    <t xml:space="preserve">  3.2 a   State income, excise, business, and other taxes</t>
  </si>
  <si>
    <t>2.4b Reserves for claims incurred only during the MLR reporting year, calculated as of 3/31 of the following year</t>
  </si>
  <si>
    <t>2.2b Liability for claims incurred only during the MLR reporting year, calculated as of 3/31 of the following year</t>
  </si>
  <si>
    <t>Adjusted incurred claims as reported on MLR Form for prior year(s)</t>
  </si>
  <si>
    <t>Federal and State Taxes and Licensing or Regulatory Fees</t>
  </si>
  <si>
    <t xml:space="preserve">Non-Claims Costs </t>
  </si>
  <si>
    <t xml:space="preserve">Other Indicators or information </t>
  </si>
  <si>
    <t xml:space="preserve">Total incurred claims </t>
  </si>
  <si>
    <t xml:space="preserve">MLR Denominator (Line 2.1 - Line 2.2) </t>
  </si>
  <si>
    <t>2.2a Liability as of 12/31 of MLR reporting year for all claims regardless of incurred date</t>
  </si>
  <si>
    <t>2.4a Reserves as of 12/31 of MLR reporting year for all claims regardless of incurred date</t>
  </si>
  <si>
    <t xml:space="preserve">Net investment income and other gain / (loss) </t>
  </si>
  <si>
    <t>2.1b  Claims incurred only during the MLR reporting year, paid through 3/31 of the following year</t>
  </si>
  <si>
    <t>2.1a  Claims paid during the MLR reporting year regardless of incurred date</t>
  </si>
  <si>
    <t>6.</t>
  </si>
  <si>
    <t>7.</t>
  </si>
  <si>
    <t xml:space="preserve">  3.1 a  Federal income taxes deductible from premium in MLR calculations </t>
  </si>
  <si>
    <t>Part 1 - Summary of Data</t>
  </si>
  <si>
    <t>Part 2 - Premium and Claims</t>
  </si>
  <si>
    <t>Cell Keys:</t>
  </si>
  <si>
    <t/>
  </si>
  <si>
    <t xml:space="preserve">Federal Tax Exempt </t>
  </si>
  <si>
    <t>Premium:</t>
  </si>
  <si>
    <t>Claims:</t>
  </si>
  <si>
    <t>Pink cells require no data input - locked down</t>
  </si>
  <si>
    <t xml:space="preserve">  3.1 b  Other Federal Taxes (other than income tax) and assessments deductible from premium</t>
  </si>
  <si>
    <t>Department of Managed Health Care</t>
  </si>
  <si>
    <t>Part 4 - MLR Calculation</t>
  </si>
  <si>
    <r>
      <rPr>
        <b/>
        <sz val="11"/>
        <rFont val="Arial"/>
        <family val="2"/>
      </rPr>
      <t xml:space="preserve">Part 4
</t>
    </r>
    <r>
      <rPr>
        <b/>
        <sz val="10"/>
        <color rgb="FFFF0000"/>
        <rFont val="Arial"/>
        <family val="2"/>
      </rPr>
      <t>NOTE: REFER TO MLR INSTRUCTIONS FOR IMPORTANT INFORMATION ABOUT COMPLETING EACH COLUMN AND ROW.</t>
    </r>
  </si>
  <si>
    <t xml:space="preserve">Grey cells require no data input </t>
  </si>
  <si>
    <t>Grey cells require no data input</t>
  </si>
  <si>
    <t>Total Federal and State Taxes and fees to be excluded from premium</t>
  </si>
  <si>
    <t>MLR</t>
  </si>
  <si>
    <t>Description of Expense Element (by Type)</t>
  </si>
  <si>
    <t>NEW</t>
  </si>
  <si>
    <t>Detailed Description of Expense Allocation Methods</t>
  </si>
  <si>
    <t>1.  Incurred Claims</t>
  </si>
  <si>
    <t>2.  Federal and State Taxes and Licensing or Regulatory Fees</t>
  </si>
  <si>
    <t>2.a Federal taxes and assessments</t>
  </si>
  <si>
    <t>2.b State insurance, premium and other taxes</t>
  </si>
  <si>
    <t xml:space="preserve">2.c Community benefit expenditures </t>
  </si>
  <si>
    <t>2.d Regulatory authority licenses and fees</t>
  </si>
  <si>
    <t>Premium earned (Part 1 Line 1.1)</t>
  </si>
  <si>
    <t>Federal and State taxes and licensing or regulatory fees ( Part 1 Line 3.4)</t>
  </si>
  <si>
    <t>MLR Reporting Year</t>
  </si>
  <si>
    <t>Federal Tax Exempt Status? Please enter Yes or No</t>
  </si>
  <si>
    <t>Health Plan ID</t>
  </si>
  <si>
    <t>Legal Name</t>
  </si>
  <si>
    <t>DBA</t>
  </si>
  <si>
    <t>dBA</t>
  </si>
  <si>
    <t>Attestation</t>
  </si>
  <si>
    <t>Attestation Statement</t>
  </si>
  <si>
    <t>Chief Executive Officer/President</t>
  </si>
  <si>
    <t>Chief Financial Officer</t>
  </si>
  <si>
    <t>Name of Entity to whom business was sold or transferred</t>
  </si>
  <si>
    <t>Deferred experience for prior year</t>
  </si>
  <si>
    <t>Deferred experience for current year</t>
  </si>
  <si>
    <t>Total non-claims costs</t>
  </si>
  <si>
    <t>Part 3 - Expense Allocation</t>
  </si>
  <si>
    <t>Incurred dental incentive pool and bonuses</t>
  </si>
  <si>
    <t>Blue cells: computed cell (formula cell)</t>
  </si>
  <si>
    <t>Cell Key:</t>
  </si>
  <si>
    <t xml:space="preserve">  3.2 c   Community benefit expenditures </t>
  </si>
  <si>
    <t xml:space="preserve">  3.2 b   State premium taxes </t>
  </si>
  <si>
    <t>Part 1</t>
  </si>
  <si>
    <t>DHMO Products</t>
  </si>
  <si>
    <t>DPPO &amp; Indemnity Products</t>
  </si>
  <si>
    <t>3.  Non-Claims costs</t>
  </si>
  <si>
    <t>3.a Direct sales salaries and benefits</t>
  </si>
  <si>
    <t>3.b Agents and brokers fees and commissions</t>
  </si>
  <si>
    <t>3.c Other taxes</t>
  </si>
  <si>
    <t>2.6a Experience rating refunds, with all incurred dates, paid in the MLR reporting year</t>
  </si>
  <si>
    <t>2.6b Experience rating refunds associated with premium earned only in the reporting year and paid through 3/31 of the following year</t>
  </si>
  <si>
    <t>2.7a Reserved in MLR reporting year regardless of incurred date</t>
  </si>
  <si>
    <t>2.7b Reserves specific to the MLR reporting year through 3/31 of the following year</t>
  </si>
  <si>
    <t>2.8</t>
  </si>
  <si>
    <t>2.9a  Paid dental incentive pools and bonuses MLR Reporting year</t>
  </si>
  <si>
    <t>2.9b  Accrued dental incentive pools and bonuses MLR Reporting year</t>
  </si>
  <si>
    <t>2.9c  Accrued dental incentive pools and bonuses prior year</t>
  </si>
  <si>
    <t>2.11</t>
  </si>
  <si>
    <t>Effective date of sale or transfer</t>
  </si>
  <si>
    <t>MLR numerator (Line 1.2)</t>
  </si>
  <si>
    <t xml:space="preserve">4.3a   Taxes and assessments (exclude amounts reported in Section 3 or Line 10) 
</t>
  </si>
  <si>
    <t>4.3b   Fines and penalties of regulatory authorities (exclude amounts reported in Line 3.3)</t>
  </si>
  <si>
    <t>Part 2</t>
  </si>
  <si>
    <t>Part 3</t>
  </si>
  <si>
    <t>Part 4</t>
  </si>
  <si>
    <t>Part 5</t>
  </si>
  <si>
    <t>3.d Other general and administrative expenses</t>
  </si>
  <si>
    <t xml:space="preserve">Other Federal income taxes (exclude taxes on Line 3.1a and 3.1b) </t>
  </si>
  <si>
    <t xml:space="preserve">Tax Rate </t>
  </si>
  <si>
    <t>Part 5 - Additional Responses</t>
  </si>
  <si>
    <t>Adjusted incurred claims as of 3/31 of the year following the MLR reporting year (Part 1 Line 2.1)</t>
  </si>
  <si>
    <t>Total incurred claims (MLR Form Part 2, Line 2.11)</t>
  </si>
  <si>
    <t>Enter DMHC Health Plan ID. Insurers may leave this field blank</t>
  </si>
  <si>
    <t xml:space="preserve">Federal taxes and assessments incurred by the reporting health plan or health insurer during the MLR reporting year </t>
  </si>
  <si>
    <t>State insurance, premium and other taxes incurred by the reporting health plan or heath insurer during the MLR reporting year (deductible from premium in MLR calculation)</t>
  </si>
  <si>
    <t>MLR Calculation (for Health plans or health insurers with at least 1,000 life years in the Total column of Line 3.1)</t>
  </si>
  <si>
    <t xml:space="preserve">1. If a health plan or health insurer uses the hightest premium tax rate in the State, the health plan or health insurer must report applicabe highest State health premium tax rate. </t>
  </si>
  <si>
    <t>2. If the health plan or health insurer included deferred experience for prior year and excluded deferred experience for current year, provide the total direct written premium and total incurred claims for the deferred experience by market.</t>
  </si>
  <si>
    <t>3. If the health plan or health insurer novated any business in the MLR reporting year effective during the reporting year provide the name of the entity to whom the business was sold or transferred and the date of the sale or transfer.</t>
  </si>
  <si>
    <t>Blank cells require input from Health plan or Health insurer</t>
  </si>
  <si>
    <t>Department of Managed Health Care/Department of Insurance</t>
  </si>
  <si>
    <t xml:space="preserve">Medical Loss Ratio Reporting Form </t>
  </si>
  <si>
    <t>Life-years (Part 1 Line 5.3)</t>
  </si>
  <si>
    <t>The officers of this reporting Health plan being duly sworn, each attest that he/she is the described officer of the reporting Health plan, and that this MLR Reporting Form, the Company/Health plan Associations, and any supplemental submission that the Health plan includes are full and true statements of all the elements included therein for the MLR reporting year stated above, and that the MLR Reporting Form has been completed in accordance with the Department of Managed Health Care’s guidance and reporting instructions, according to the best of his/her information, knowledge and belief.  Furthermore, the scope of this attestation by the described officer includes any related electronic filings and postings for the MLR reporting year stated above and which are required by Department of Managed Health Care.</t>
  </si>
  <si>
    <t>Medical Loss Ratio Reporting Form: Dental Coverage</t>
  </si>
  <si>
    <t xml:space="preserve">Medical Loss Ratio Reporting Form: Dental Coverage </t>
  </si>
  <si>
    <t>Dental Coverage</t>
  </si>
  <si>
    <t>Revised Version 5.26.15</t>
  </si>
  <si>
    <t>Version 4.22.15</t>
  </si>
  <si>
    <t>Revised Version 4.15.16 corrected dates for Cycle Year (CY)2015-2016 on TABs Parts 1, 2 and 4.</t>
  </si>
  <si>
    <t xml:space="preserve">Total as of </t>
  </si>
  <si>
    <t>Revised Version 5.10.17 12/31 and 3/31 Columns years to be auto populated on TABs Parts 1 and 2.</t>
  </si>
  <si>
    <r>
      <t xml:space="preserve">Part 1
</t>
    </r>
    <r>
      <rPr>
        <b/>
        <sz val="10"/>
        <color rgb="FFFF0000"/>
        <rFont val="Arial"/>
        <family val="2"/>
      </rPr>
      <t>NOTE: REFER TO MLR INSTRUCTIONS FOR IMPORTANT INFORMATION ABOUT COMPLETING EACH COLUMN AND ROW.</t>
    </r>
  </si>
  <si>
    <r>
      <t xml:space="preserve">Part 2
</t>
    </r>
    <r>
      <rPr>
        <b/>
        <sz val="10"/>
        <color rgb="FFFF0000"/>
        <rFont val="Arial"/>
        <family val="2"/>
      </rPr>
      <t>NOTE: REFER TO MLR INSTRUCTIONS FOR IMPORTANT INFORMATION ABOUT COMPLETING EACH COLUMN AND ROW.</t>
    </r>
  </si>
  <si>
    <t>Aetna Life Insurance Company</t>
  </si>
  <si>
    <t>0</t>
  </si>
  <si>
    <t>NO</t>
  </si>
  <si>
    <t>Including paid claims, claim liabilities, experience rating refunds, reserves for experience rating refunds, dental incentive pools and bonuses, contingent benefit and lawsuit reserves</t>
  </si>
  <si>
    <t xml:space="preserve">The overall allocation of incurred claims [which includes lines 2.1 through 2.11] is based on a two part method: (1) paid claims are directly assigned to each plan and market (MLR pool) and (2) the reserves that complete the paid claims into incurred claims, as well as other provider liabilities, were allocated based on paid claims.        
</t>
  </si>
  <si>
    <t xml:space="preserve"> 
</t>
  </si>
  <si>
    <t xml:space="preserve">Federal taxes and assessments included line 3.1 is comprised of federal income taxes (FIT) and the Affordable Care Act section 9010 fee.  Line 3.1 includes Federal taxes and assessments allocated to health insurance coverage reported under section 2718 of the PHS Act.  The only federal taxes excluded from line 3.1 are FIT on investment income and capital gains as required by regulation (45 CFR Section 158, Preamble II.C.8.)
</t>
  </si>
  <si>
    <t xml:space="preserve">Federal Income Taxes:  The FIT included on line 3.1 is computed by applying the statutory income tax rate to the pretax income derived from the Dental coverage.  Pretax income or loss is derived from Californaia dental premiums less California dental claims and other allocated expenses.  Expenses that are applicable to the dental coverage are allocated based upon a direct written premium ratio.         
</t>
  </si>
  <si>
    <t xml:space="preserve">The Affordable Care Act section 9010 Fee:  The ACA section 9010 fee included on line 3.1b equals the currect year fee accrued on the Annual Statement allocated based upon a premium ratio that excludes premiums from insurance coverage not subject the the ACA section 9010 fee.          
</t>
  </si>
  <si>
    <t xml:space="preserve">State insurance, premium and other taxes included on line 3.2 is comprised of premium taxes, payroll taxes, property taxes, franchise taxes, and other taxes and includes all State taxes allocated to health insurance coverage reported under section 2718 of the PHS Act.  The only state taxes excluded from line 3.2 are certain sales taxes as required by regulation (45 CFR Section 158.162(b)(2)(i)).  
</t>
  </si>
  <si>
    <t>State Property, Franchise and Other Taxes:  State payroll, property, franchise and other taxes included in line 3.2a are allocated to each market in each State based on a direct written premium ratio.</t>
  </si>
  <si>
    <t xml:space="preserve">State Premium Taxes:  Premium taxes included in line 3.2b are allocated to each health insurance market in each State based on the relative taxable premium reported for each health insurance market to the total taxable premium for all markets for all states for the reporting issuer. </t>
  </si>
  <si>
    <t>Where applicable, expenses were allocated to state and market (MLR pools) based upon a direct written premium ratio.</t>
  </si>
  <si>
    <t xml:space="preserve">Regulatory authority licenses and fees included on line 3.3 is comprised of state regulatory licenses and fees allocated to health insurance coverage reported under section 2718 of the PHS Act.  </t>
  </si>
  <si>
    <t>Regulatory authority licenses and fees included in line 3.3 are allocated to each market in each state based on a direct written premium ratio.</t>
  </si>
  <si>
    <t>Including expense incurred by the issuer payable to a licensed agent, broker, or producer who is not an employee of the issuer in relation to the sale and solicitation of policies for the company.</t>
  </si>
  <si>
    <t>Agent and broker fees and commissions are allocated to legal entity consistent with SSAP 70 and allocation methodologies used historically for other financial reporting purposes.  Expenses are then directly assigned to each state and allocated to each market based upon percentage of fees and commissions that were paid by the legal entity in each Aetna market. Fees which were not a condition of issuing coverage do not constitute “premiums” and for that reason were not allocated.</t>
  </si>
  <si>
    <t>Other general and administrative expenses are allocated to legal entity consistent with SSAP 70 and allocation methodologies used historically for other financial reporting purposes.  Expenses are then allocated to each state and market (MLR pool) based upon a direct written premium ratio.</t>
  </si>
  <si>
    <t>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</si>
</sst>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Red]\ _(&quot;$&quot;* \(#,##0\);"/>
    <numFmt numFmtId="167" formatCode="0.0%"/>
  </numFmts>
  <fonts count="4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sz val="10"/>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8"/>
      <name val="Arial"/>
      <family val="2"/>
    </font>
    <font>
      <b/>
      <sz val="10"/>
      <name val="Arial"/>
      <family val="2"/>
    </font>
    <font>
      <sz val="8"/>
      <name val="Arial"/>
      <family val="2"/>
    </font>
    <font>
      <sz val="11"/>
      <color theme="1"/>
      <name val="Calibri"/>
      <family val="2"/>
      <scheme val="minor"/>
    </font>
    <font>
      <sz val="10"/>
      <color theme="1"/>
      <name val="Arial"/>
      <family val="2"/>
    </font>
    <font>
      <sz val="11"/>
      <name val="Calibri"/>
      <family val="2"/>
    </font>
    <font>
      <i/>
      <sz val="10"/>
      <name val="Arial"/>
      <family val="2"/>
    </font>
    <font>
      <b/>
      <sz val="10"/>
      <color rgb="FFFF0000"/>
      <name val="Arial"/>
      <family val="2"/>
    </font>
    <font>
      <b/>
      <sz val="11"/>
      <name val="Arial"/>
      <family val="2"/>
    </font>
    <font>
      <sz val="10"/>
      <color rgb="FFFFFF00"/>
      <name val="Arial"/>
      <family val="2"/>
    </font>
    <font>
      <sz val="10"/>
      <color theme="0"/>
      <name val="Arial"/>
      <family val="2"/>
    </font>
    <font>
      <sz val="10"/>
      <name val="Times New Roman"/>
      <family val="1"/>
    </font>
    <font>
      <b/>
      <sz val="10"/>
      <name val="Times New Roman"/>
      <family val="1"/>
    </font>
    <font>
      <b/>
      <sz val="10"/>
      <color indexed="8"/>
      <name val="Times New Roman"/>
      <family val="1"/>
    </font>
    <font>
      <b/>
      <sz val="40"/>
      <name val="Arial"/>
      <family val="2"/>
    </font>
    <font>
      <b/>
      <sz val="48"/>
      <name val="Arial"/>
      <family val="2"/>
    </font>
    <font>
      <b/>
      <sz val="28"/>
      <name val="Arial"/>
      <family val="2"/>
    </font>
    <font>
      <b/>
      <sz val="36"/>
      <name val="Arial"/>
      <family val="2"/>
    </font>
    <font>
      <b/>
      <sz val="20"/>
      <name val="Arial"/>
      <family val="2"/>
    </font>
    <font>
      <sz val="10"/>
      <name val="Arial"/>
      <family val="2"/>
    </font>
    <font>
      <sz val="11"/>
      <color rgb="FF3F3F76"/>
      <name val="Calibri"/>
      <family val="2"/>
      <scheme val="minor"/>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tint="-0.249977111117893"/>
        <bgColor indexed="64"/>
      </patternFill>
    </fill>
    <fill>
      <patternFill patternType="solid">
        <fgColor theme="0" tint="-0.49998474074526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rgb="FFFFCC99"/>
      </patternFill>
    </fill>
    <fill>
      <patternFill patternType="solid">
        <fgColor indexed="9"/>
        <bgColor indexed="64"/>
      </patternFill>
    </fill>
  </fills>
  <borders count="99">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diagonal/>
    </border>
    <border>
      <left/>
      <right style="medium">
        <color indexed="64"/>
      </right>
      <top style="medium">
        <color indexed="64"/>
      </top>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hair">
        <color indexed="64"/>
      </right>
      <top style="thin">
        <color indexed="64"/>
      </top>
      <bottom/>
      <diagonal/>
    </border>
    <border>
      <left/>
      <right style="medium">
        <color indexed="64"/>
      </right>
      <top style="thin">
        <color indexed="64"/>
      </top>
      <bottom/>
      <diagonal/>
    </border>
    <border>
      <left/>
      <right/>
      <top/>
      <bottom style="medium">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
      <left style="hair">
        <color indexed="64"/>
      </left>
      <right style="hair">
        <color indexed="64"/>
      </right>
      <top/>
      <bottom style="thin">
        <color indexed="64"/>
      </bottom>
      <diagonal/>
    </border>
    <border>
      <left style="medium">
        <color indexed="64"/>
      </left>
      <right style="hair">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top/>
      <bottom/>
      <diagonal/>
    </border>
    <border>
      <left style="hair">
        <color indexed="64"/>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hair">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right/>
      <top style="hair">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23"/>
      </left>
      <right style="medium">
        <color indexed="64"/>
      </right>
      <top style="medium">
        <color indexed="64"/>
      </top>
      <bottom/>
      <diagonal/>
    </border>
    <border>
      <left/>
      <right style="hair">
        <color indexed="64"/>
      </right>
      <top/>
      <bottom style="thin">
        <color indexed="64"/>
      </bottom>
      <diagonal/>
    </border>
    <border>
      <left/>
      <right style="hair">
        <color indexed="64"/>
      </right>
      <top/>
      <bottom style="medium">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rgb="FF7F7F7F"/>
      </left>
      <right style="thin">
        <color rgb="FF7F7F7F"/>
      </right>
      <top style="thin">
        <color rgb="FF7F7F7F"/>
      </top>
      <bottom style="thin">
        <color rgb="FF7F7F7F"/>
      </bottom>
      <diagonal/>
    </border>
    <border>
      <left style="medium">
        <color indexed="64"/>
      </left>
      <right/>
      <top style="thin">
        <color indexed="23"/>
      </top>
      <bottom/>
      <diagonal/>
    </border>
  </borders>
  <cellStyleXfs count="894">
    <xf numFmtId="0" fontId="0" fillId="0" borderId="0"/>
    <xf numFmtId="0" fontId="7" fillId="2" borderId="0" applyNumberFormat="0" applyBorder="0" applyAlignment="0" applyProtection="0"/>
    <xf numFmtId="0" fontId="7" fillId="2" borderId="0" applyNumberFormat="0" applyBorder="0" applyAlignment="0" applyProtection="0"/>
    <xf numFmtId="0" fontId="7" fillId="3" borderId="0" applyNumberFormat="0" applyBorder="0" applyAlignment="0" applyProtection="0"/>
    <xf numFmtId="0" fontId="7" fillId="3"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7" borderId="0" applyNumberFormat="0" applyBorder="0" applyAlignment="0" applyProtection="0"/>
    <xf numFmtId="0" fontId="7" fillId="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9" borderId="0" applyNumberFormat="0" applyBorder="0" applyAlignment="0" applyProtection="0"/>
    <xf numFmtId="0" fontId="7" fillId="9" borderId="0" applyNumberFormat="0" applyBorder="0" applyAlignment="0" applyProtection="0"/>
    <xf numFmtId="0" fontId="7" fillId="10" borderId="0" applyNumberFormat="0" applyBorder="0" applyAlignment="0" applyProtection="0"/>
    <xf numFmtId="0" fontId="7" fillId="10" borderId="0" applyNumberFormat="0" applyBorder="0" applyAlignment="0" applyProtection="0"/>
    <xf numFmtId="0" fontId="7" fillId="5" borderId="0" applyNumberFormat="0" applyBorder="0" applyAlignment="0" applyProtection="0"/>
    <xf numFmtId="0" fontId="7" fillId="5"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0" fillId="20" borderId="1" applyNumberFormat="0" applyAlignment="0" applyProtection="0"/>
    <xf numFmtId="0" fontId="11" fillId="21" borderId="2" applyNumberFormat="0" applyAlignment="0" applyProtection="0"/>
    <xf numFmtId="0" fontId="11" fillId="21" borderId="2" applyNumberFormat="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12"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4" fillId="4" borderId="0" applyNumberFormat="0" applyBorder="0" applyAlignment="0" applyProtection="0"/>
    <xf numFmtId="0" fontId="15" fillId="0" borderId="3" applyNumberFormat="0" applyFill="0" applyAlignment="0" applyProtection="0"/>
    <xf numFmtId="0" fontId="15" fillId="0" borderId="3" applyNumberFormat="0" applyFill="0" applyAlignment="0" applyProtection="0"/>
    <xf numFmtId="0" fontId="16" fillId="0" borderId="4"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8" fillId="7" borderId="1" applyNumberFormat="0" applyAlignment="0" applyProtection="0"/>
    <xf numFmtId="0" fontId="19" fillId="0" borderId="6" applyNumberFormat="0" applyFill="0" applyAlignment="0" applyProtection="0"/>
    <xf numFmtId="0" fontId="19" fillId="0" borderId="6" applyNumberFormat="0" applyFill="0" applyAlignment="0" applyProtection="0"/>
    <xf numFmtId="0" fontId="20" fillId="22" borderId="0" applyNumberFormat="0" applyBorder="0" applyAlignment="0" applyProtection="0"/>
    <xf numFmtId="0" fontId="20" fillId="22" borderId="0" applyNumberFormat="0" applyBorder="0" applyAlignment="0" applyProtection="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6" fillId="0" borderId="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7" fillId="23" borderId="7" applyNumberFormat="0" applyFon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0" fontId="21" fillId="20" borderId="8" applyNumberFormat="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3" fillId="0" borderId="9" applyNumberFormat="0" applyFill="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6"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6" fillId="0" borderId="0" applyFont="0" applyFill="0" applyBorder="0" applyAlignment="0" applyProtection="0"/>
    <xf numFmtId="0" fontId="44" fillId="0" borderId="0"/>
    <xf numFmtId="0" fontId="45" fillId="32" borderId="97" applyNumberFormat="0" applyAlignment="0" applyProtection="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39">
    <xf numFmtId="0" fontId="0" fillId="0" borderId="0" xfId="0"/>
    <xf numFmtId="0" fontId="26" fillId="0" borderId="0" xfId="0" applyFont="1" applyProtection="1"/>
    <xf numFmtId="0" fontId="6" fillId="0" borderId="0" xfId="0" applyFont="1" applyProtection="1"/>
    <xf numFmtId="0" fontId="6" fillId="0" borderId="0" xfId="125" applyFont="1" applyAlignment="1" applyProtection="1"/>
    <xf numFmtId="164" fontId="6" fillId="0" borderId="25" xfId="81" applyNumberFormat="1" applyFont="1" applyFill="1" applyBorder="1" applyAlignment="1" applyProtection="1">
      <alignment vertical="top"/>
      <protection locked="0"/>
    </xf>
    <xf numFmtId="0" fontId="6" fillId="0" borderId="0" xfId="0" applyFont="1" applyFill="1" applyAlignment="1" applyProtection="1"/>
    <xf numFmtId="164" fontId="6" fillId="0" borderId="48" xfId="81" applyNumberFormat="1" applyFont="1" applyFill="1" applyBorder="1" applyAlignment="1" applyProtection="1">
      <alignment vertical="top"/>
      <protection locked="0"/>
    </xf>
    <xf numFmtId="0" fontId="0" fillId="0" borderId="0" xfId="0"/>
    <xf numFmtId="0" fontId="26" fillId="0" borderId="0" xfId="126" applyFont="1" applyFill="1" applyAlignment="1"/>
    <xf numFmtId="0" fontId="6" fillId="0" borderId="0" xfId="0" applyFont="1" applyFill="1" applyProtection="1"/>
    <xf numFmtId="49" fontId="6" fillId="0" borderId="12" xfId="0" applyNumberFormat="1" applyFont="1" applyBorder="1" applyAlignment="1" applyProtection="1">
      <alignment horizontal="right" vertical="top"/>
    </xf>
    <xf numFmtId="0" fontId="6" fillId="0" borderId="16" xfId="0" applyFont="1" applyFill="1" applyBorder="1" applyAlignment="1" applyProtection="1">
      <alignment horizontal="left" vertical="top" indent="1"/>
    </xf>
    <xf numFmtId="0" fontId="6" fillId="0" borderId="17" xfId="0" applyFont="1" applyFill="1" applyBorder="1" applyAlignment="1" applyProtection="1">
      <alignment vertical="top"/>
    </xf>
    <xf numFmtId="49" fontId="6" fillId="0" borderId="13" xfId="0" applyNumberFormat="1" applyFont="1" applyBorder="1" applyAlignment="1" applyProtection="1">
      <alignment horizontal="right" vertical="top"/>
    </xf>
    <xf numFmtId="0" fontId="6" fillId="0" borderId="11" xfId="0" applyFont="1" applyFill="1" applyBorder="1" applyAlignment="1" applyProtection="1">
      <alignment vertical="top"/>
    </xf>
    <xf numFmtId="0" fontId="6" fillId="0" borderId="14" xfId="0" applyFont="1" applyFill="1" applyBorder="1" applyAlignment="1" applyProtection="1">
      <alignment horizontal="left" vertical="top" wrapText="1" indent="1"/>
    </xf>
    <xf numFmtId="0" fontId="6" fillId="0" borderId="11" xfId="0" applyFont="1" applyBorder="1" applyAlignment="1" applyProtection="1">
      <alignment vertical="top"/>
    </xf>
    <xf numFmtId="0" fontId="6" fillId="0" borderId="14" xfId="0" applyFont="1" applyFill="1" applyBorder="1" applyAlignment="1" applyProtection="1">
      <alignment horizontal="left" vertical="top" indent="1"/>
    </xf>
    <xf numFmtId="0" fontId="6" fillId="0" borderId="14" xfId="0" applyFont="1" applyFill="1" applyBorder="1" applyAlignment="1" applyProtection="1">
      <alignment vertical="top"/>
    </xf>
    <xf numFmtId="49" fontId="6" fillId="0" borderId="13" xfId="0" applyNumberFormat="1" applyFont="1" applyFill="1" applyBorder="1" applyAlignment="1" applyProtection="1">
      <alignment horizontal="right" vertical="top"/>
    </xf>
    <xf numFmtId="49" fontId="6" fillId="0" borderId="11" xfId="0" applyNumberFormat="1" applyFont="1" applyFill="1" applyBorder="1" applyAlignment="1" applyProtection="1">
      <alignment horizontal="right" vertical="top"/>
    </xf>
    <xf numFmtId="0" fontId="6" fillId="0" borderId="11" xfId="0" applyNumberFormat="1" applyFont="1" applyFill="1" applyBorder="1" applyAlignment="1" applyProtection="1">
      <alignment vertical="top"/>
    </xf>
    <xf numFmtId="0" fontId="6" fillId="0" borderId="16" xfId="0" applyFont="1" applyBorder="1" applyAlignment="1" applyProtection="1">
      <alignment horizontal="left" vertical="top" indent="1"/>
    </xf>
    <xf numFmtId="0" fontId="6" fillId="0" borderId="17" xfId="0" applyFont="1" applyBorder="1" applyAlignment="1" applyProtection="1">
      <alignment vertical="top"/>
    </xf>
    <xf numFmtId="49" fontId="6" fillId="0" borderId="11" xfId="0" applyNumberFormat="1" applyFont="1" applyBorder="1" applyAlignment="1" applyProtection="1">
      <alignment horizontal="right" vertical="top"/>
    </xf>
    <xf numFmtId="0" fontId="6" fillId="0" borderId="11" xfId="0" applyFont="1" applyBorder="1" applyProtection="1"/>
    <xf numFmtId="0" fontId="6" fillId="0" borderId="19" xfId="0" applyFont="1" applyBorder="1" applyAlignment="1" applyProtection="1">
      <alignment vertical="top"/>
    </xf>
    <xf numFmtId="0" fontId="6" fillId="0" borderId="11" xfId="0" applyFont="1" applyBorder="1" applyAlignment="1" applyProtection="1">
      <alignment horizontal="left" vertical="top" indent="1"/>
    </xf>
    <xf numFmtId="0" fontId="6" fillId="0" borderId="14" xfId="0" applyFont="1" applyBorder="1" applyAlignment="1" applyProtection="1">
      <alignment vertical="top"/>
    </xf>
    <xf numFmtId="49" fontId="6" fillId="0" borderId="24" xfId="0" applyNumberFormat="1" applyFont="1" applyBorder="1" applyAlignment="1" applyProtection="1">
      <alignment horizontal="right" vertical="top"/>
    </xf>
    <xf numFmtId="0" fontId="6" fillId="0" borderId="19" xfId="0" applyFont="1" applyBorder="1" applyAlignment="1" applyProtection="1">
      <alignment horizontal="left" vertical="top" indent="1"/>
    </xf>
    <xf numFmtId="49" fontId="6" fillId="0" borderId="43" xfId="0" applyNumberFormat="1" applyFont="1" applyBorder="1" applyAlignment="1" applyProtection="1">
      <alignment horizontal="right" vertical="top"/>
    </xf>
    <xf numFmtId="0" fontId="6" fillId="0" borderId="44" xfId="0" applyFont="1" applyBorder="1" applyAlignment="1" applyProtection="1">
      <alignment horizontal="left" vertical="top" indent="1"/>
    </xf>
    <xf numFmtId="0" fontId="6" fillId="0" borderId="44" xfId="0" applyFont="1" applyBorder="1" applyAlignment="1" applyProtection="1">
      <alignment vertical="top"/>
    </xf>
    <xf numFmtId="0" fontId="6" fillId="0" borderId="54" xfId="0" applyFont="1" applyFill="1" applyBorder="1" applyAlignment="1" applyProtection="1">
      <alignment horizontal="center" vertical="top" wrapText="1"/>
    </xf>
    <xf numFmtId="0" fontId="6" fillId="0" borderId="52" xfId="0" applyFont="1" applyFill="1" applyBorder="1" applyAlignment="1" applyProtection="1">
      <alignment horizontal="center" vertical="top" wrapText="1"/>
    </xf>
    <xf numFmtId="0" fontId="6" fillId="26" borderId="12" xfId="0" applyFont="1" applyFill="1" applyBorder="1" applyAlignment="1" applyProtection="1">
      <alignment vertical="top"/>
    </xf>
    <xf numFmtId="0" fontId="6" fillId="26" borderId="16" xfId="0" applyNumberFormat="1" applyFont="1" applyFill="1" applyBorder="1" applyAlignment="1" applyProtection="1">
      <alignment vertical="top"/>
    </xf>
    <xf numFmtId="0" fontId="6" fillId="26" borderId="17" xfId="0" applyFont="1" applyFill="1" applyBorder="1" applyAlignment="1" applyProtection="1">
      <alignment horizontal="left" vertical="top" indent="1"/>
    </xf>
    <xf numFmtId="0" fontId="6" fillId="26" borderId="20" xfId="0" applyFont="1" applyFill="1" applyBorder="1" applyAlignment="1" applyProtection="1">
      <alignment vertical="top"/>
    </xf>
    <xf numFmtId="0" fontId="6" fillId="26" borderId="23" xfId="0" applyNumberFormat="1" applyFont="1" applyFill="1" applyBorder="1" applyAlignment="1" applyProtection="1">
      <alignment vertical="top"/>
    </xf>
    <xf numFmtId="0" fontId="6" fillId="26" borderId="18" xfId="0" applyFont="1" applyFill="1" applyBorder="1" applyAlignment="1" applyProtection="1">
      <alignment horizontal="left" vertical="top" indent="1"/>
    </xf>
    <xf numFmtId="0" fontId="6" fillId="26" borderId="11" xfId="0" applyFont="1" applyFill="1" applyBorder="1" applyAlignment="1" applyProtection="1">
      <alignment vertical="top"/>
    </xf>
    <xf numFmtId="0" fontId="6" fillId="26" borderId="11" xfId="0" applyNumberFormat="1" applyFont="1" applyFill="1" applyBorder="1" applyAlignment="1" applyProtection="1">
      <alignment vertical="top"/>
    </xf>
    <xf numFmtId="0" fontId="6" fillId="26" borderId="14" xfId="0" applyFont="1" applyFill="1" applyBorder="1" applyAlignment="1" applyProtection="1">
      <alignment horizontal="left" vertical="top" indent="1"/>
    </xf>
    <xf numFmtId="0" fontId="31" fillId="26" borderId="20" xfId="0" applyFont="1" applyFill="1" applyBorder="1" applyAlignment="1" applyProtection="1">
      <alignment vertical="top"/>
    </xf>
    <xf numFmtId="0" fontId="6" fillId="26" borderId="23" xfId="0" applyNumberFormat="1" applyFont="1" applyFill="1" applyBorder="1" applyAlignment="1" applyProtection="1">
      <alignment horizontal="left" vertical="top"/>
    </xf>
    <xf numFmtId="0" fontId="6" fillId="26" borderId="18" xfId="0" applyFont="1" applyFill="1" applyBorder="1" applyAlignment="1" applyProtection="1">
      <alignment vertical="top"/>
    </xf>
    <xf numFmtId="49" fontId="6" fillId="26" borderId="13" xfId="0" applyNumberFormat="1" applyFont="1" applyFill="1" applyBorder="1" applyAlignment="1" applyProtection="1">
      <alignment horizontal="right" vertical="top"/>
    </xf>
    <xf numFmtId="0" fontId="6" fillId="26" borderId="23" xfId="0" applyFont="1" applyFill="1" applyBorder="1" applyAlignment="1" applyProtection="1">
      <alignment horizontal="left" vertical="top"/>
    </xf>
    <xf numFmtId="0" fontId="6" fillId="0" borderId="0" xfId="126" applyFont="1" applyAlignment="1" applyProtection="1"/>
    <xf numFmtId="0" fontId="26" fillId="0" borderId="0" xfId="126" applyFont="1" applyFill="1" applyAlignment="1" applyProtection="1"/>
    <xf numFmtId="0" fontId="6" fillId="26" borderId="0" xfId="126" applyFont="1" applyFill="1" applyAlignment="1" applyProtection="1"/>
    <xf numFmtId="164" fontId="6" fillId="0" borderId="0" xfId="81" applyNumberFormat="1" applyFont="1" applyFill="1" applyBorder="1" applyAlignment="1" applyProtection="1">
      <alignment horizontal="center" vertical="top"/>
      <protection locked="0"/>
    </xf>
    <xf numFmtId="0" fontId="0" fillId="0" borderId="0" xfId="0" applyFont="1" applyFill="1"/>
    <xf numFmtId="0" fontId="0" fillId="0" borderId="0" xfId="0" applyFont="1" applyBorder="1" applyAlignment="1"/>
    <xf numFmtId="0" fontId="0" fillId="0" borderId="0" xfId="0" applyFont="1"/>
    <xf numFmtId="0" fontId="0" fillId="0" borderId="0" xfId="0" applyFont="1" applyAlignment="1">
      <alignment horizontal="center"/>
    </xf>
    <xf numFmtId="0" fontId="0" fillId="0" borderId="79" xfId="0" applyFont="1" applyBorder="1" applyAlignment="1" applyProtection="1">
      <alignment horizontal="left" wrapText="1" indent="3"/>
      <protection locked="0"/>
    </xf>
    <xf numFmtId="0" fontId="0" fillId="0" borderId="0" xfId="0" applyFont="1" applyFill="1" applyBorder="1" applyAlignment="1"/>
    <xf numFmtId="0" fontId="26" fillId="0" borderId="0" xfId="125" applyFont="1" applyAlignment="1" applyProtection="1"/>
    <xf numFmtId="0" fontId="26" fillId="0" borderId="0" xfId="125" applyFont="1" applyAlignment="1" applyProtection="1">
      <alignment horizontal="left"/>
    </xf>
    <xf numFmtId="0" fontId="6" fillId="0" borderId="0" xfId="126" applyFont="1" applyFill="1" applyAlignment="1" applyProtection="1"/>
    <xf numFmtId="0" fontId="26" fillId="0" borderId="0" xfId="126" applyFont="1"/>
    <xf numFmtId="49" fontId="37" fillId="0" borderId="64" xfId="325" applyNumberFormat="1" applyFont="1" applyBorder="1" applyAlignment="1" applyProtection="1">
      <alignment horizontal="left" vertical="center"/>
      <protection locked="0"/>
    </xf>
    <xf numFmtId="0" fontId="37" fillId="0" borderId="64" xfId="325" applyFont="1" applyBorder="1" applyAlignment="1" applyProtection="1">
      <alignment horizontal="left" vertical="center"/>
      <protection locked="0"/>
    </xf>
    <xf numFmtId="0" fontId="26" fillId="0" borderId="0" xfId="126" applyFont="1" applyAlignment="1" applyProtection="1">
      <alignment horizontal="left"/>
    </xf>
    <xf numFmtId="0" fontId="0" fillId="0" borderId="15" xfId="0" applyFont="1" applyFill="1" applyBorder="1" applyAlignment="1" applyProtection="1">
      <alignment horizontal="left" vertical="top" wrapText="1"/>
      <protection locked="0"/>
    </xf>
    <xf numFmtId="164" fontId="6" fillId="0" borderId="0" xfId="81" applyNumberFormat="1" applyFont="1" applyFill="1" applyBorder="1" applyAlignment="1" applyProtection="1">
      <alignment vertical="top"/>
      <protection locked="0"/>
    </xf>
    <xf numFmtId="164" fontId="6" fillId="27" borderId="31" xfId="81" applyNumberFormat="1" applyFont="1" applyFill="1" applyBorder="1" applyAlignment="1" applyProtection="1">
      <alignment vertical="top"/>
    </xf>
    <xf numFmtId="164" fontId="6" fillId="27" borderId="45" xfId="81" applyNumberFormat="1" applyFont="1" applyFill="1" applyBorder="1" applyAlignment="1" applyProtection="1">
      <alignment vertical="top"/>
    </xf>
    <xf numFmtId="164" fontId="6" fillId="27" borderId="25" xfId="81" applyNumberFormat="1" applyFont="1" applyFill="1" applyBorder="1" applyAlignment="1" applyProtection="1">
      <alignment vertical="top"/>
    </xf>
    <xf numFmtId="164" fontId="6" fillId="27" borderId="48" xfId="81" applyNumberFormat="1" applyFont="1" applyFill="1" applyBorder="1" applyAlignment="1" applyProtection="1">
      <alignment vertical="top"/>
    </xf>
    <xf numFmtId="164" fontId="6" fillId="27" borderId="29" xfId="81" applyNumberFormat="1" applyFont="1" applyFill="1" applyBorder="1" applyAlignment="1" applyProtection="1">
      <alignment vertical="top"/>
    </xf>
    <xf numFmtId="164" fontId="6" fillId="27" borderId="59" xfId="81" applyNumberFormat="1" applyFont="1" applyFill="1" applyBorder="1" applyAlignment="1" applyProtection="1">
      <alignment vertical="top"/>
    </xf>
    <xf numFmtId="164" fontId="6" fillId="27" borderId="22" xfId="81" applyNumberFormat="1" applyFont="1" applyFill="1" applyBorder="1" applyAlignment="1" applyProtection="1">
      <alignment vertical="top"/>
    </xf>
    <xf numFmtId="164" fontId="6" fillId="27" borderId="0" xfId="91" applyNumberFormat="1" applyFont="1" applyFill="1" applyBorder="1" applyAlignment="1" applyProtection="1">
      <alignment vertical="top"/>
    </xf>
    <xf numFmtId="164" fontId="6" fillId="27" borderId="45" xfId="91" applyNumberFormat="1" applyFont="1" applyFill="1" applyBorder="1" applyAlignment="1" applyProtection="1">
      <alignment vertical="top"/>
    </xf>
    <xf numFmtId="164" fontId="6" fillId="27" borderId="0" xfId="81" applyNumberFormat="1" applyFont="1" applyFill="1" applyBorder="1" applyAlignment="1" applyProtection="1">
      <alignment horizontal="center" vertical="top"/>
    </xf>
    <xf numFmtId="164" fontId="6" fillId="27" borderId="0" xfId="81" applyNumberFormat="1" applyFont="1" applyFill="1" applyBorder="1" applyAlignment="1" applyProtection="1">
      <alignment vertical="top"/>
    </xf>
    <xf numFmtId="164" fontId="6" fillId="27" borderId="25" xfId="81" applyNumberFormat="1" applyFont="1" applyFill="1" applyBorder="1" applyAlignment="1" applyProtection="1">
      <alignment horizontal="center" vertical="top"/>
    </xf>
    <xf numFmtId="164" fontId="6" fillId="27" borderId="45" xfId="81" applyNumberFormat="1" applyFont="1" applyFill="1" applyBorder="1" applyAlignment="1" applyProtection="1">
      <alignment horizontal="center" vertical="top"/>
    </xf>
    <xf numFmtId="0" fontId="0" fillId="0" borderId="0" xfId="0" applyFill="1"/>
    <xf numFmtId="49" fontId="26" fillId="26" borderId="0" xfId="125" applyNumberFormat="1" applyFont="1" applyFill="1" applyAlignment="1" applyProtection="1">
      <alignment horizontal="left"/>
    </xf>
    <xf numFmtId="0" fontId="37" fillId="0" borderId="15" xfId="325" applyFont="1" applyBorder="1" applyAlignment="1" applyProtection="1">
      <alignment vertical="center"/>
    </xf>
    <xf numFmtId="0" fontId="37" fillId="0" borderId="65" xfId="325" applyFont="1" applyBorder="1" applyAlignment="1" applyProtection="1">
      <alignment wrapText="1"/>
    </xf>
    <xf numFmtId="0" fontId="0" fillId="26" borderId="0" xfId="0" applyFill="1" applyAlignment="1" applyProtection="1">
      <alignment horizontal="left"/>
    </xf>
    <xf numFmtId="49" fontId="0" fillId="26" borderId="0" xfId="0" applyNumberFormat="1" applyFill="1" applyAlignment="1" applyProtection="1">
      <alignment horizontal="left"/>
    </xf>
    <xf numFmtId="0" fontId="26" fillId="0" borderId="0" xfId="0" applyFont="1" applyFill="1" applyProtection="1"/>
    <xf numFmtId="0" fontId="6" fillId="0" borderId="0" xfId="126" applyFont="1" applyProtection="1"/>
    <xf numFmtId="0" fontId="6" fillId="0" borderId="17" xfId="0" applyFont="1" applyBorder="1" applyAlignment="1" applyProtection="1">
      <alignment horizontal="left" vertical="top" indent="1"/>
    </xf>
    <xf numFmtId="0" fontId="6" fillId="0" borderId="14" xfId="0" applyFont="1" applyBorder="1" applyAlignment="1" applyProtection="1">
      <alignment horizontal="left" vertical="top" indent="1"/>
    </xf>
    <xf numFmtId="0" fontId="6" fillId="0" borderId="11" xfId="0" quotePrefix="1" applyFont="1" applyFill="1" applyBorder="1" applyAlignment="1" applyProtection="1">
      <alignment horizontal="right" vertical="top"/>
    </xf>
    <xf numFmtId="0" fontId="6" fillId="0" borderId="11" xfId="0" quotePrefix="1" applyNumberFormat="1" applyFont="1" applyFill="1" applyBorder="1" applyAlignment="1" applyProtection="1">
      <alignment vertical="top"/>
    </xf>
    <xf numFmtId="0" fontId="6" fillId="0" borderId="39" xfId="0" applyFont="1" applyFill="1" applyBorder="1" applyAlignment="1" applyProtection="1">
      <alignment horizontal="center" vertical="top" wrapText="1"/>
    </xf>
    <xf numFmtId="0" fontId="6" fillId="0" borderId="46" xfId="0" applyFont="1" applyFill="1" applyBorder="1" applyAlignment="1" applyProtection="1">
      <alignment horizontal="center" vertical="top" wrapText="1"/>
    </xf>
    <xf numFmtId="0" fontId="26" fillId="28" borderId="10" xfId="0" applyFont="1" applyFill="1" applyBorder="1" applyAlignment="1" applyProtection="1">
      <alignment horizontal="center"/>
    </xf>
    <xf numFmtId="0" fontId="0" fillId="0" borderId="10" xfId="0" applyFont="1" applyBorder="1" applyAlignment="1" applyProtection="1">
      <alignment horizontal="center"/>
    </xf>
    <xf numFmtId="0" fontId="26" fillId="28" borderId="77" xfId="0" applyFont="1" applyFill="1" applyBorder="1" applyAlignment="1" applyProtection="1">
      <alignment horizontal="left" indent="1"/>
    </xf>
    <xf numFmtId="0" fontId="26" fillId="28" borderId="30" xfId="0" applyFont="1" applyFill="1" applyBorder="1" applyAlignment="1" applyProtection="1">
      <alignment horizontal="center"/>
    </xf>
    <xf numFmtId="0" fontId="0" fillId="0" borderId="30" xfId="0" applyFont="1" applyBorder="1" applyAlignment="1" applyProtection="1">
      <alignment horizontal="center"/>
    </xf>
    <xf numFmtId="0" fontId="0" fillId="0" borderId="79" xfId="0" applyFont="1" applyBorder="1" applyAlignment="1" applyProtection="1">
      <alignment horizontal="left" indent="2"/>
    </xf>
    <xf numFmtId="0" fontId="0" fillId="0" borderId="87" xfId="0" applyFont="1" applyBorder="1" applyAlignment="1" applyProtection="1">
      <alignment horizontal="left" indent="2"/>
    </xf>
    <xf numFmtId="0" fontId="6" fillId="0" borderId="85" xfId="0" applyFont="1" applyBorder="1" applyAlignment="1" applyProtection="1">
      <alignment horizontal="left" indent="2"/>
    </xf>
    <xf numFmtId="0" fontId="0" fillId="0" borderId="0" xfId="126" applyFont="1" applyAlignment="1" applyProtection="1"/>
    <xf numFmtId="0" fontId="6" fillId="0" borderId="30" xfId="125" applyFont="1" applyBorder="1" applyAlignment="1" applyProtection="1">
      <alignment horizontal="center"/>
    </xf>
    <xf numFmtId="0" fontId="6" fillId="0" borderId="40" xfId="125" applyFont="1" applyBorder="1" applyAlignment="1" applyProtection="1">
      <alignment horizontal="center"/>
    </xf>
    <xf numFmtId="0" fontId="6" fillId="0" borderId="41" xfId="125" applyFont="1" applyBorder="1" applyAlignment="1" applyProtection="1">
      <alignment horizontal="center"/>
    </xf>
    <xf numFmtId="0" fontId="6" fillId="0" borderId="54" xfId="125" applyFont="1" applyBorder="1" applyAlignment="1" applyProtection="1">
      <alignment horizontal="center"/>
    </xf>
    <xf numFmtId="0" fontId="6" fillId="0" borderId="53" xfId="125" applyFont="1" applyBorder="1" applyAlignment="1" applyProtection="1">
      <alignment horizontal="center"/>
    </xf>
    <xf numFmtId="0" fontId="29" fillId="0" borderId="61" xfId="125" applyFont="1" applyFill="1" applyBorder="1" applyAlignment="1" applyProtection="1">
      <alignment horizontal="center"/>
    </xf>
    <xf numFmtId="0" fontId="29" fillId="0" borderId="57" xfId="125" applyFont="1" applyFill="1" applyBorder="1" applyAlignment="1" applyProtection="1">
      <alignment horizontal="center"/>
    </xf>
    <xf numFmtId="0" fontId="29" fillId="0" borderId="62" xfId="125" applyFont="1" applyFill="1" applyBorder="1" applyAlignment="1" applyProtection="1">
      <alignment horizontal="center"/>
    </xf>
    <xf numFmtId="49" fontId="6" fillId="0" borderId="67" xfId="125" applyNumberFormat="1" applyFont="1" applyBorder="1" applyAlignment="1" applyProtection="1">
      <alignment horizontal="right"/>
    </xf>
    <xf numFmtId="49" fontId="6" fillId="0" borderId="68" xfId="126" applyNumberFormat="1" applyFont="1" applyBorder="1" applyAlignment="1" applyProtection="1">
      <alignment horizontal="left" vertical="top" indent="1"/>
    </xf>
    <xf numFmtId="0" fontId="6" fillId="0" borderId="28" xfId="126" applyFont="1" applyBorder="1" applyAlignment="1" applyProtection="1"/>
    <xf numFmtId="49" fontId="6" fillId="0" borderId="69" xfId="125" applyNumberFormat="1" applyFont="1" applyFill="1" applyBorder="1" applyAlignment="1" applyProtection="1">
      <alignment horizontal="right"/>
    </xf>
    <xf numFmtId="0" fontId="6" fillId="0" borderId="45" xfId="126" applyFont="1" applyFill="1" applyBorder="1" applyAlignment="1" applyProtection="1">
      <alignment horizontal="left" vertical="top" indent="1"/>
    </xf>
    <xf numFmtId="0" fontId="6" fillId="0" borderId="45" xfId="126" applyFont="1" applyFill="1" applyBorder="1" applyAlignment="1" applyProtection="1">
      <alignment horizontal="left" vertical="top" wrapText="1" indent="1"/>
    </xf>
    <xf numFmtId="49" fontId="6" fillId="0" borderId="69" xfId="125" applyNumberFormat="1" applyFont="1" applyBorder="1" applyAlignment="1" applyProtection="1">
      <alignment horizontal="right"/>
    </xf>
    <xf numFmtId="49" fontId="6" fillId="0" borderId="70" xfId="125" applyNumberFormat="1" applyFont="1" applyBorder="1" applyAlignment="1" applyProtection="1">
      <alignment horizontal="right"/>
    </xf>
    <xf numFmtId="49" fontId="6" fillId="0" borderId="70" xfId="125" applyNumberFormat="1" applyFont="1" applyFill="1" applyBorder="1" applyAlignment="1" applyProtection="1">
      <alignment horizontal="right"/>
    </xf>
    <xf numFmtId="0" fontId="6" fillId="0" borderId="27" xfId="0" applyNumberFormat="1" applyFont="1" applyFill="1" applyBorder="1" applyAlignment="1" applyProtection="1">
      <alignment vertical="top"/>
    </xf>
    <xf numFmtId="0" fontId="6" fillId="0" borderId="33" xfId="125" applyFont="1" applyFill="1" applyBorder="1" applyAlignment="1" applyProtection="1">
      <alignment horizontal="left" vertical="top" indent="1"/>
    </xf>
    <xf numFmtId="0" fontId="6" fillId="0" borderId="69" xfId="125" applyFont="1" applyBorder="1" applyAlignment="1" applyProtection="1">
      <alignment horizontal="right"/>
    </xf>
    <xf numFmtId="0" fontId="6" fillId="0" borderId="0" xfId="125" applyFont="1" applyBorder="1" applyAlignment="1" applyProtection="1"/>
    <xf numFmtId="0" fontId="6" fillId="0" borderId="45" xfId="125" applyFont="1" applyBorder="1" applyAlignment="1" applyProtection="1"/>
    <xf numFmtId="0" fontId="26" fillId="0" borderId="69" xfId="126" applyFont="1" applyFill="1" applyBorder="1" applyAlignment="1" applyProtection="1"/>
    <xf numFmtId="0" fontId="6" fillId="0" borderId="0" xfId="126" applyProtection="1"/>
    <xf numFmtId="0" fontId="26" fillId="0" borderId="15" xfId="0" applyFont="1" applyBorder="1" applyAlignment="1" applyProtection="1">
      <alignment horizontal="center"/>
    </xf>
    <xf numFmtId="0" fontId="26" fillId="0" borderId="0" xfId="126" applyFont="1" applyProtection="1"/>
    <xf numFmtId="0" fontId="31" fillId="0" borderId="0" xfId="0" applyFont="1" applyProtection="1"/>
    <xf numFmtId="0" fontId="30" fillId="0" borderId="0" xfId="0" applyFont="1" applyProtection="1"/>
    <xf numFmtId="0" fontId="37" fillId="0" borderId="66" xfId="325" applyFont="1" applyFill="1" applyBorder="1" applyProtection="1">
      <protection locked="0"/>
    </xf>
    <xf numFmtId="0" fontId="26" fillId="0" borderId="0" xfId="0" applyFont="1" applyProtection="1">
      <protection locked="0"/>
    </xf>
    <xf numFmtId="0" fontId="6" fillId="0" borderId="0" xfId="126" applyFont="1" applyAlignment="1" applyProtection="1">
      <protection locked="0"/>
    </xf>
    <xf numFmtId="0" fontId="6" fillId="0" borderId="0" xfId="126" applyFont="1" applyFill="1" applyAlignment="1" applyProtection="1">
      <protection locked="0"/>
    </xf>
    <xf numFmtId="0" fontId="6" fillId="0" borderId="0" xfId="125" applyFont="1" applyAlignment="1" applyProtection="1">
      <protection locked="0"/>
    </xf>
    <xf numFmtId="37" fontId="6" fillId="27" borderId="19" xfId="126" applyNumberFormat="1" applyFont="1" applyFill="1" applyBorder="1" applyAlignment="1" applyProtection="1">
      <alignment horizontal="center" vertical="top"/>
    </xf>
    <xf numFmtId="37" fontId="6" fillId="27" borderId="72" xfId="126" applyNumberFormat="1" applyFont="1" applyFill="1" applyBorder="1" applyAlignment="1" applyProtection="1">
      <alignment horizontal="center" vertical="top"/>
    </xf>
    <xf numFmtId="37" fontId="6" fillId="27" borderId="27" xfId="126" applyNumberFormat="1" applyFont="1" applyFill="1" applyBorder="1" applyAlignment="1" applyProtection="1">
      <alignment horizontal="center" vertical="top"/>
    </xf>
    <xf numFmtId="49" fontId="6" fillId="26" borderId="69" xfId="125" applyNumberFormat="1" applyFont="1" applyFill="1" applyBorder="1" applyAlignment="1" applyProtection="1">
      <alignment horizontal="right"/>
    </xf>
    <xf numFmtId="0" fontId="6" fillId="26" borderId="46" xfId="126" applyFont="1" applyFill="1" applyBorder="1" applyAlignment="1" applyProtection="1">
      <alignment horizontal="left" vertical="top" indent="1"/>
    </xf>
    <xf numFmtId="0" fontId="6" fillId="26" borderId="45" xfId="125" applyFont="1" applyFill="1" applyBorder="1" applyAlignment="1" applyProtection="1">
      <alignment horizontal="left" vertical="top" indent="1"/>
    </xf>
    <xf numFmtId="49" fontId="6" fillId="26" borderId="73" xfId="125" applyNumberFormat="1" applyFont="1" applyFill="1" applyBorder="1" applyAlignment="1" applyProtection="1">
      <alignment horizontal="right"/>
    </xf>
    <xf numFmtId="0" fontId="6" fillId="26" borderId="35" xfId="0" applyNumberFormat="1" applyFont="1" applyFill="1" applyBorder="1" applyAlignment="1" applyProtection="1">
      <alignment vertical="top"/>
    </xf>
    <xf numFmtId="0" fontId="6" fillId="26" borderId="46" xfId="125" applyFont="1" applyFill="1" applyBorder="1" applyAlignment="1" applyProtection="1">
      <alignment horizontal="left" vertical="top" indent="1"/>
    </xf>
    <xf numFmtId="0" fontId="6" fillId="0" borderId="0" xfId="0" applyFont="1" applyFill="1" applyProtection="1">
      <protection locked="0"/>
    </xf>
    <xf numFmtId="0" fontId="6" fillId="0" borderId="0" xfId="0" applyFont="1" applyProtection="1">
      <protection locked="0"/>
    </xf>
    <xf numFmtId="0" fontId="6" fillId="0" borderId="0" xfId="125" applyFont="1" applyFill="1" applyAlignment="1" applyProtection="1">
      <protection locked="0"/>
    </xf>
    <xf numFmtId="0" fontId="6" fillId="0" borderId="0" xfId="0" applyNumberFormat="1" applyFont="1" applyFill="1" applyAlignment="1" applyProtection="1">
      <alignment horizontal="left"/>
      <protection locked="0"/>
    </xf>
    <xf numFmtId="0" fontId="6" fillId="0" borderId="0" xfId="125" applyFont="1" applyFill="1" applyBorder="1" applyAlignment="1" applyProtection="1">
      <protection locked="0"/>
    </xf>
    <xf numFmtId="0" fontId="6" fillId="0" borderId="0" xfId="0" applyFont="1" applyFill="1" applyAlignment="1" applyProtection="1">
      <protection locked="0"/>
    </xf>
    <xf numFmtId="0" fontId="6" fillId="0" borderId="0" xfId="0" applyFont="1" applyAlignment="1" applyProtection="1">
      <alignment horizontal="right"/>
      <protection locked="0"/>
    </xf>
    <xf numFmtId="49" fontId="6" fillId="0" borderId="0" xfId="0" applyNumberFormat="1" applyFont="1" applyProtection="1">
      <protection locked="0"/>
    </xf>
    <xf numFmtId="0" fontId="34" fillId="0" borderId="0" xfId="0" applyFont="1" applyFill="1" applyProtection="1">
      <protection locked="0"/>
    </xf>
    <xf numFmtId="0" fontId="26" fillId="0" borderId="0" xfId="126" applyFont="1" applyFill="1" applyAlignment="1" applyProtection="1">
      <protection locked="0"/>
    </xf>
    <xf numFmtId="0" fontId="26" fillId="0" borderId="0" xfId="126" applyFont="1" applyFill="1" applyBorder="1" applyAlignment="1" applyProtection="1">
      <alignment vertical="top"/>
      <protection locked="0"/>
    </xf>
    <xf numFmtId="0" fontId="24" fillId="0" borderId="0" xfId="199" applyFont="1" applyProtection="1"/>
    <xf numFmtId="49" fontId="6" fillId="26" borderId="20" xfId="0" applyNumberFormat="1" applyFont="1" applyFill="1" applyBorder="1" applyAlignment="1" applyProtection="1">
      <alignment horizontal="right" vertical="top"/>
    </xf>
    <xf numFmtId="2" fontId="6" fillId="26" borderId="23" xfId="0" applyNumberFormat="1" applyFont="1" applyFill="1" applyBorder="1" applyAlignment="1" applyProtection="1">
      <alignment horizontal="right" vertical="top"/>
    </xf>
    <xf numFmtId="0" fontId="6" fillId="26" borderId="18" xfId="0" applyFont="1" applyFill="1" applyBorder="1" applyAlignment="1" applyProtection="1">
      <alignment horizontal="left" vertical="top" wrapText="1" indent="1"/>
    </xf>
    <xf numFmtId="0" fontId="35" fillId="0" borderId="0" xfId="0" applyFont="1" applyFill="1" applyProtection="1">
      <protection locked="0"/>
    </xf>
    <xf numFmtId="0" fontId="6" fillId="0" borderId="0" xfId="0" applyFont="1" applyAlignment="1" applyProtection="1">
      <alignment wrapText="1"/>
      <protection locked="0"/>
    </xf>
    <xf numFmtId="0" fontId="6" fillId="0" borderId="0" xfId="0" applyFont="1" applyFill="1" applyAlignment="1" applyProtection="1">
      <alignment wrapText="1"/>
      <protection locked="0"/>
    </xf>
    <xf numFmtId="49" fontId="6" fillId="0" borderId="0" xfId="0" applyNumberFormat="1" applyFont="1" applyFill="1" applyAlignment="1" applyProtection="1">
      <alignment horizontal="left"/>
      <protection locked="0"/>
    </xf>
    <xf numFmtId="0" fontId="6" fillId="0" borderId="0" xfId="125" applyFont="1" applyFill="1" applyBorder="1" applyAlignment="1" applyProtection="1">
      <alignment wrapText="1"/>
      <protection locked="0"/>
    </xf>
    <xf numFmtId="0" fontId="6" fillId="0" borderId="0" xfId="0" applyFont="1" applyAlignment="1" applyProtection="1">
      <protection locked="0"/>
    </xf>
    <xf numFmtId="0" fontId="6" fillId="0" borderId="0" xfId="125" applyFont="1" applyAlignment="1" applyProtection="1">
      <alignment wrapText="1"/>
      <protection locked="0"/>
    </xf>
    <xf numFmtId="164" fontId="6" fillId="0" borderId="0" xfId="81" applyNumberFormat="1" applyFont="1" applyBorder="1" applyProtection="1">
      <protection locked="0"/>
    </xf>
    <xf numFmtId="0" fontId="0" fillId="0" borderId="0" xfId="0" applyProtection="1">
      <protection locked="0"/>
    </xf>
    <xf numFmtId="0" fontId="36" fillId="24" borderId="92" xfId="325" applyFont="1" applyFill="1" applyBorder="1" applyAlignment="1" applyProtection="1">
      <alignment horizontal="center"/>
      <protection locked="0"/>
    </xf>
    <xf numFmtId="0" fontId="0" fillId="0" borderId="0" xfId="0" applyProtection="1"/>
    <xf numFmtId="0" fontId="36" fillId="24" borderId="36" xfId="325" applyFont="1" applyFill="1" applyBorder="1" applyProtection="1"/>
    <xf numFmtId="0" fontId="36" fillId="24" borderId="37" xfId="325" applyFont="1" applyFill="1" applyBorder="1" applyProtection="1"/>
    <xf numFmtId="0" fontId="37" fillId="0" borderId="24" xfId="325" quotePrefix="1" applyFont="1" applyBorder="1" applyAlignment="1" applyProtection="1">
      <alignment horizontal="right" vertical="center"/>
    </xf>
    <xf numFmtId="0" fontId="38" fillId="0" borderId="43" xfId="0" quotePrefix="1" applyFont="1" applyBorder="1" applyAlignment="1" applyProtection="1">
      <alignment horizontal="right"/>
    </xf>
    <xf numFmtId="0" fontId="26" fillId="0" borderId="0" xfId="126" applyFont="1" applyAlignment="1" applyProtection="1">
      <protection locked="0"/>
    </xf>
    <xf numFmtId="0" fontId="6" fillId="0" borderId="0" xfId="126" applyFont="1" applyBorder="1" applyAlignment="1" applyProtection="1">
      <protection locked="0"/>
    </xf>
    <xf numFmtId="49" fontId="6" fillId="26" borderId="71" xfId="125" applyNumberFormat="1" applyFont="1" applyFill="1" applyBorder="1" applyAlignment="1" applyProtection="1">
      <alignment horizontal="right"/>
    </xf>
    <xf numFmtId="0" fontId="6" fillId="26" borderId="34" xfId="0" applyNumberFormat="1" applyFont="1" applyFill="1" applyBorder="1" applyAlignment="1" applyProtection="1">
      <alignment vertical="top"/>
    </xf>
    <xf numFmtId="0" fontId="6" fillId="26" borderId="47" xfId="125" applyFont="1" applyFill="1" applyBorder="1" applyAlignment="1" applyProtection="1">
      <alignment horizontal="left" vertical="top" indent="1"/>
    </xf>
    <xf numFmtId="164" fontId="6" fillId="0" borderId="0" xfId="0" applyNumberFormat="1" applyFont="1" applyProtection="1">
      <protection locked="0"/>
    </xf>
    <xf numFmtId="165" fontId="6" fillId="0" borderId="25" xfId="62" applyNumberFormat="1" applyFont="1" applyFill="1" applyBorder="1" applyAlignment="1" applyProtection="1">
      <alignment vertical="top"/>
      <protection locked="0"/>
    </xf>
    <xf numFmtId="165" fontId="6" fillId="0" borderId="29" xfId="62" applyNumberFormat="1" applyFont="1" applyFill="1" applyBorder="1" applyAlignment="1" applyProtection="1">
      <alignment vertical="top"/>
      <protection locked="0"/>
    </xf>
    <xf numFmtId="165" fontId="6" fillId="27" borderId="50" xfId="62" applyNumberFormat="1" applyFont="1" applyFill="1" applyBorder="1" applyAlignment="1" applyProtection="1">
      <alignment vertical="top"/>
    </xf>
    <xf numFmtId="0" fontId="0" fillId="0" borderId="0" xfId="0" applyFill="1" applyProtection="1">
      <protection locked="0"/>
    </xf>
    <xf numFmtId="0" fontId="30" fillId="0" borderId="0" xfId="0" applyFont="1" applyProtection="1">
      <protection locked="0"/>
    </xf>
    <xf numFmtId="0" fontId="0" fillId="0" borderId="0" xfId="0" applyFont="1" applyProtection="1">
      <protection locked="0"/>
    </xf>
    <xf numFmtId="165" fontId="6" fillId="27" borderId="26" xfId="62" applyNumberFormat="1" applyFont="1" applyFill="1" applyBorder="1" applyAlignment="1" applyProtection="1">
      <alignment vertical="top"/>
    </xf>
    <xf numFmtId="0" fontId="6" fillId="0" borderId="0" xfId="0" applyFont="1" applyAlignment="1" applyProtection="1">
      <alignment wrapText="1"/>
    </xf>
    <xf numFmtId="14" fontId="6" fillId="0" borderId="0" xfId="0" applyNumberFormat="1" applyFont="1" applyAlignment="1" applyProtection="1">
      <alignment wrapText="1"/>
      <protection locked="0"/>
    </xf>
    <xf numFmtId="14" fontId="6" fillId="0" borderId="42" xfId="0" applyNumberFormat="1" applyFont="1" applyBorder="1" applyAlignment="1" applyProtection="1">
      <alignment horizontal="center" vertical="top" wrapText="1"/>
    </xf>
    <xf numFmtId="49" fontId="6" fillId="0" borderId="37" xfId="0" applyNumberFormat="1" applyFont="1" applyBorder="1" applyAlignment="1" applyProtection="1">
      <alignment horizontal="center" vertical="top" wrapText="1"/>
    </xf>
    <xf numFmtId="49" fontId="6" fillId="0" borderId="28" xfId="0" applyNumberFormat="1" applyFont="1" applyBorder="1" applyAlignment="1" applyProtection="1">
      <alignment horizontal="center" vertical="top" wrapText="1"/>
    </xf>
    <xf numFmtId="14" fontId="6" fillId="0" borderId="47" xfId="0" applyNumberFormat="1" applyFont="1" applyBorder="1" applyAlignment="1" applyProtection="1">
      <alignment horizontal="center" vertical="top" wrapText="1"/>
    </xf>
    <xf numFmtId="164" fontId="6" fillId="0" borderId="31" xfId="81" applyNumberFormat="1" applyFont="1" applyFill="1" applyBorder="1" applyAlignment="1" applyProtection="1">
      <alignment horizontal="center" vertical="top"/>
      <protection locked="0"/>
    </xf>
    <xf numFmtId="164" fontId="6" fillId="0" borderId="31" xfId="81" applyNumberFormat="1" applyFont="1" applyFill="1" applyBorder="1" applyAlignment="1" applyProtection="1">
      <alignment vertical="top"/>
      <protection locked="0"/>
    </xf>
    <xf numFmtId="49" fontId="6" fillId="0" borderId="36" xfId="0" applyNumberFormat="1" applyFont="1" applyBorder="1" applyAlignment="1" applyProtection="1">
      <alignment horizontal="center" vertical="top" wrapText="1"/>
    </xf>
    <xf numFmtId="14" fontId="6" fillId="0" borderId="34" xfId="0" applyNumberFormat="1" applyFont="1" applyBorder="1" applyAlignment="1" applyProtection="1">
      <alignment horizontal="center" vertical="top" wrapText="1"/>
    </xf>
    <xf numFmtId="0" fontId="6" fillId="0" borderId="26" xfId="0" applyFont="1" applyFill="1" applyBorder="1" applyAlignment="1" applyProtection="1">
      <alignment horizontal="center" vertical="top" wrapText="1"/>
    </xf>
    <xf numFmtId="0" fontId="6" fillId="0" borderId="94" xfId="0" applyFont="1" applyFill="1" applyBorder="1" applyAlignment="1" applyProtection="1">
      <alignment horizontal="center" vertical="top" wrapText="1"/>
    </xf>
    <xf numFmtId="0" fontId="6" fillId="0" borderId="47" xfId="0" applyFont="1" applyFill="1" applyBorder="1" applyAlignment="1" applyProtection="1">
      <alignment horizontal="center" vertical="top" wrapText="1"/>
    </xf>
    <xf numFmtId="0" fontId="26" fillId="0" borderId="0" xfId="126" applyFont="1" applyFill="1" applyBorder="1" applyAlignment="1" applyProtection="1">
      <alignment horizontal="left" vertical="top" wrapText="1"/>
    </xf>
    <xf numFmtId="164" fontId="6" fillId="26" borderId="58" xfId="81" applyNumberFormat="1" applyFont="1" applyFill="1" applyBorder="1" applyAlignment="1" applyProtection="1">
      <alignment vertical="top"/>
    </xf>
    <xf numFmtId="164" fontId="6" fillId="26" borderId="28" xfId="81" applyNumberFormat="1" applyFont="1" applyFill="1" applyBorder="1" applyAlignment="1" applyProtection="1">
      <alignment vertical="top"/>
    </xf>
    <xf numFmtId="164" fontId="6" fillId="26" borderId="29" xfId="81" applyNumberFormat="1" applyFont="1" applyFill="1" applyBorder="1" applyAlignment="1" applyProtection="1">
      <alignment vertical="top"/>
    </xf>
    <xf numFmtId="164" fontId="6" fillId="26" borderId="0" xfId="81" applyNumberFormat="1" applyFont="1" applyFill="1" applyBorder="1" applyAlignment="1" applyProtection="1">
      <alignment vertical="top"/>
    </xf>
    <xf numFmtId="164" fontId="6" fillId="26" borderId="25" xfId="81" applyNumberFormat="1" applyFont="1" applyFill="1" applyBorder="1" applyAlignment="1" applyProtection="1">
      <alignment vertical="top"/>
    </xf>
    <xf numFmtId="164" fontId="6" fillId="26" borderId="45" xfId="81" applyNumberFormat="1" applyFont="1" applyFill="1" applyBorder="1" applyAlignment="1" applyProtection="1">
      <alignment vertical="top"/>
    </xf>
    <xf numFmtId="164" fontId="6" fillId="26" borderId="39" xfId="81" applyNumberFormat="1" applyFont="1" applyFill="1" applyBorder="1" applyAlignment="1" applyProtection="1">
      <alignment vertical="top"/>
    </xf>
    <xf numFmtId="164" fontId="6" fillId="26" borderId="49" xfId="81" applyNumberFormat="1" applyFont="1" applyFill="1" applyBorder="1" applyAlignment="1" applyProtection="1">
      <alignment vertical="top"/>
    </xf>
    <xf numFmtId="164" fontId="6" fillId="26" borderId="93" xfId="81" applyNumberFormat="1" applyFont="1" applyFill="1" applyBorder="1" applyAlignment="1" applyProtection="1">
      <alignment vertical="top"/>
    </xf>
    <xf numFmtId="164" fontId="6" fillId="26" borderId="60" xfId="81" applyNumberFormat="1" applyFont="1" applyFill="1" applyBorder="1" applyAlignment="1" applyProtection="1">
      <alignment vertical="top"/>
    </xf>
    <xf numFmtId="164" fontId="6" fillId="26" borderId="38" xfId="81" applyNumberFormat="1" applyFont="1" applyFill="1" applyBorder="1" applyAlignment="1" applyProtection="1">
      <alignment vertical="top"/>
    </xf>
    <xf numFmtId="164" fontId="6" fillId="26" borderId="48" xfId="81" applyNumberFormat="1" applyFont="1" applyFill="1" applyBorder="1" applyAlignment="1" applyProtection="1">
      <alignment vertical="top"/>
    </xf>
    <xf numFmtId="164" fontId="6" fillId="26" borderId="59" xfId="81" applyNumberFormat="1" applyFont="1" applyFill="1" applyBorder="1" applyAlignment="1" applyProtection="1">
      <alignment vertical="top"/>
    </xf>
    <xf numFmtId="164" fontId="6" fillId="26" borderId="22" xfId="81" applyNumberFormat="1" applyFont="1" applyFill="1" applyBorder="1" applyAlignment="1" applyProtection="1">
      <alignment vertical="top"/>
    </xf>
    <xf numFmtId="165" fontId="6" fillId="25" borderId="36" xfId="62" applyNumberFormat="1" applyFont="1" applyFill="1" applyBorder="1" applyAlignment="1" applyProtection="1">
      <alignment vertical="top"/>
    </xf>
    <xf numFmtId="0" fontId="6" fillId="25" borderId="37" xfId="0" applyFont="1" applyFill="1" applyBorder="1" applyProtection="1"/>
    <xf numFmtId="165" fontId="6" fillId="25" borderId="28" xfId="62" applyNumberFormat="1" applyFont="1" applyFill="1" applyBorder="1" applyAlignment="1" applyProtection="1">
      <alignment vertical="top"/>
    </xf>
    <xf numFmtId="165" fontId="6" fillId="25" borderId="0" xfId="62" applyNumberFormat="1" applyFont="1" applyFill="1" applyBorder="1" applyAlignment="1" applyProtection="1">
      <alignment vertical="top"/>
    </xf>
    <xf numFmtId="0" fontId="6" fillId="25" borderId="31" xfId="0" applyFont="1" applyFill="1" applyBorder="1" applyProtection="1"/>
    <xf numFmtId="165" fontId="6" fillId="25" borderId="45" xfId="62" applyNumberFormat="1" applyFont="1" applyFill="1" applyBorder="1" applyAlignment="1" applyProtection="1">
      <alignment vertical="top"/>
    </xf>
    <xf numFmtId="164" fontId="6" fillId="25" borderId="0" xfId="81" applyNumberFormat="1" applyFont="1" applyFill="1" applyBorder="1" applyProtection="1"/>
    <xf numFmtId="164" fontId="6" fillId="25" borderId="45" xfId="81" applyNumberFormat="1" applyFont="1" applyFill="1" applyBorder="1" applyProtection="1"/>
    <xf numFmtId="164" fontId="6" fillId="25" borderId="34" xfId="81" applyNumberFormat="1" applyFont="1" applyFill="1" applyBorder="1" applyProtection="1"/>
    <xf numFmtId="0" fontId="6" fillId="25" borderId="42" xfId="0" applyFont="1" applyFill="1" applyBorder="1" applyProtection="1"/>
    <xf numFmtId="164" fontId="6" fillId="25" borderId="47" xfId="81" applyNumberFormat="1" applyFont="1" applyFill="1" applyBorder="1" applyProtection="1"/>
    <xf numFmtId="0" fontId="6" fillId="26" borderId="63" xfId="91" applyNumberFormat="1" applyFont="1" applyFill="1" applyBorder="1" applyAlignment="1" applyProtection="1">
      <alignment vertical="top"/>
    </xf>
    <xf numFmtId="0" fontId="6" fillId="26" borderId="27" xfId="91" applyNumberFormat="1" applyFont="1" applyFill="1" applyBorder="1" applyAlignment="1" applyProtection="1">
      <alignment vertical="top"/>
    </xf>
    <xf numFmtId="0" fontId="6" fillId="26" borderId="33" xfId="91" applyNumberFormat="1" applyFont="1" applyFill="1" applyBorder="1" applyAlignment="1" applyProtection="1">
      <alignment vertical="top"/>
    </xf>
    <xf numFmtId="164" fontId="6" fillId="25" borderId="0" xfId="81" applyNumberFormat="1" applyFont="1" applyFill="1" applyBorder="1" applyAlignment="1" applyProtection="1">
      <alignment horizontal="center" vertical="top"/>
    </xf>
    <xf numFmtId="164" fontId="6" fillId="25" borderId="45" xfId="81" applyNumberFormat="1" applyFont="1" applyFill="1" applyBorder="1" applyAlignment="1" applyProtection="1">
      <alignment horizontal="center" vertical="top"/>
    </xf>
    <xf numFmtId="0" fontId="6" fillId="26" borderId="51" xfId="91" applyNumberFormat="1" applyFont="1" applyFill="1" applyBorder="1" applyAlignment="1" applyProtection="1">
      <alignment vertical="top"/>
    </xf>
    <xf numFmtId="0" fontId="6" fillId="26" borderId="35" xfId="81" applyNumberFormat="1" applyFont="1" applyFill="1" applyBorder="1" applyAlignment="1" applyProtection="1">
      <alignment vertical="top"/>
    </xf>
    <xf numFmtId="0" fontId="6" fillId="26" borderId="46" xfId="81" applyNumberFormat="1" applyFont="1" applyFill="1" applyBorder="1" applyAlignment="1" applyProtection="1">
      <alignment vertical="top"/>
    </xf>
    <xf numFmtId="0" fontId="6" fillId="26" borderId="31" xfId="91" applyNumberFormat="1" applyFont="1" applyFill="1" applyBorder="1" applyAlignment="1" applyProtection="1">
      <alignment vertical="top"/>
    </xf>
    <xf numFmtId="0" fontId="6" fillId="26" borderId="45" xfId="91" applyNumberFormat="1" applyFont="1" applyFill="1" applyBorder="1" applyAlignment="1" applyProtection="1">
      <alignment vertical="top"/>
    </xf>
    <xf numFmtId="0" fontId="6" fillId="26" borderId="31" xfId="126" applyNumberFormat="1" applyFont="1" applyFill="1" applyBorder="1" applyAlignment="1" applyProtection="1">
      <alignment horizontal="center" vertical="top"/>
    </xf>
    <xf numFmtId="0" fontId="6" fillId="26" borderId="0" xfId="126" applyNumberFormat="1" applyFont="1" applyFill="1" applyBorder="1" applyAlignment="1" applyProtection="1">
      <alignment horizontal="center" vertical="top"/>
    </xf>
    <xf numFmtId="0" fontId="6" fillId="26" borderId="45" xfId="126" applyNumberFormat="1" applyFont="1" applyFill="1" applyBorder="1" applyAlignment="1" applyProtection="1">
      <alignment horizontal="center" vertical="top"/>
    </xf>
    <xf numFmtId="0" fontId="6" fillId="26" borderId="56" xfId="126" applyNumberFormat="1" applyFont="1" applyFill="1" applyBorder="1" applyAlignment="1" applyProtection="1">
      <alignment horizontal="center" vertical="top"/>
    </xf>
    <xf numFmtId="0" fontId="6" fillId="26" borderId="19" xfId="126" applyNumberFormat="1" applyFont="1" applyFill="1" applyBorder="1" applyAlignment="1" applyProtection="1">
      <alignment horizontal="center" vertical="top"/>
    </xf>
    <xf numFmtId="0" fontId="6" fillId="26" borderId="72" xfId="126" applyNumberFormat="1" applyFont="1" applyFill="1" applyBorder="1" applyAlignment="1" applyProtection="1">
      <alignment horizontal="center" vertical="top"/>
    </xf>
    <xf numFmtId="0" fontId="6" fillId="26" borderId="63" xfId="125" applyFont="1" applyFill="1" applyBorder="1" applyAlignment="1" applyProtection="1"/>
    <xf numFmtId="0" fontId="6" fillId="26" borderId="27" xfId="125" applyFont="1" applyFill="1" applyBorder="1" applyAlignment="1" applyProtection="1"/>
    <xf numFmtId="0" fontId="6" fillId="26" borderId="33" xfId="125" applyFont="1" applyFill="1" applyBorder="1" applyAlignment="1" applyProtection="1"/>
    <xf numFmtId="164" fontId="6" fillId="26" borderId="27" xfId="91" applyNumberFormat="1" applyFont="1" applyFill="1" applyBorder="1" applyAlignment="1" applyProtection="1"/>
    <xf numFmtId="0" fontId="6" fillId="26" borderId="27" xfId="0" applyFont="1" applyFill="1" applyBorder="1" applyProtection="1"/>
    <xf numFmtId="0" fontId="6" fillId="25" borderId="31" xfId="125" applyFont="1" applyFill="1" applyBorder="1" applyAlignment="1" applyProtection="1"/>
    <xf numFmtId="0" fontId="6" fillId="25" borderId="0" xfId="125" applyFont="1" applyFill="1" applyBorder="1" applyAlignment="1" applyProtection="1"/>
    <xf numFmtId="0" fontId="6" fillId="26" borderId="42" xfId="126" applyNumberFormat="1" applyFont="1" applyFill="1" applyBorder="1" applyAlignment="1" applyProtection="1">
      <alignment horizontal="center" vertical="top"/>
    </xf>
    <xf numFmtId="0" fontId="6" fillId="26" borderId="34" xfId="126" applyNumberFormat="1" applyFont="1" applyFill="1" applyBorder="1" applyAlignment="1" applyProtection="1">
      <alignment horizontal="center" vertical="top"/>
    </xf>
    <xf numFmtId="0" fontId="6" fillId="26" borderId="47" xfId="126" applyNumberFormat="1" applyFont="1" applyFill="1" applyBorder="1" applyAlignment="1" applyProtection="1">
      <alignment horizontal="center" vertical="top"/>
    </xf>
    <xf numFmtId="0" fontId="26" fillId="29" borderId="57" xfId="0" applyFont="1" applyFill="1" applyBorder="1" applyAlignment="1" applyProtection="1">
      <alignment horizontal="left" indent="1"/>
    </xf>
    <xf numFmtId="0" fontId="0" fillId="28" borderId="80" xfId="0" applyFont="1" applyFill="1" applyBorder="1" applyAlignment="1" applyProtection="1">
      <alignment horizontal="left"/>
    </xf>
    <xf numFmtId="0" fontId="0" fillId="29" borderId="80" xfId="0" applyFont="1" applyFill="1" applyBorder="1" applyAlignment="1" applyProtection="1">
      <alignment horizontal="left" indent="2"/>
    </xf>
    <xf numFmtId="0" fontId="0" fillId="28" borderId="84" xfId="0" applyFont="1" applyFill="1" applyBorder="1" applyAlignment="1" applyProtection="1">
      <alignment horizontal="left"/>
    </xf>
    <xf numFmtId="0" fontId="0" fillId="28" borderId="86" xfId="0" applyFont="1" applyFill="1" applyBorder="1" applyAlignment="1" applyProtection="1">
      <alignment horizontal="left"/>
    </xf>
    <xf numFmtId="0" fontId="0" fillId="29" borderId="82" xfId="0" applyFont="1" applyFill="1" applyBorder="1" applyAlignment="1" applyProtection="1">
      <alignment horizontal="left" indent="2"/>
    </xf>
    <xf numFmtId="0" fontId="6" fillId="24" borderId="80" xfId="324" applyFont="1" applyFill="1" applyBorder="1" applyAlignment="1" applyProtection="1">
      <alignment horizontal="left"/>
    </xf>
    <xf numFmtId="0" fontId="0" fillId="28" borderId="35" xfId="0" applyFont="1" applyFill="1" applyBorder="1" applyAlignment="1" applyProtection="1">
      <alignment horizontal="left"/>
    </xf>
    <xf numFmtId="0" fontId="0" fillId="28" borderId="34" xfId="0" applyFont="1" applyFill="1" applyBorder="1" applyAlignment="1" applyProtection="1">
      <alignment horizontal="left"/>
    </xf>
    <xf numFmtId="164" fontId="6" fillId="26" borderId="26" xfId="81" applyNumberFormat="1" applyFont="1" applyFill="1" applyBorder="1" applyAlignment="1" applyProtection="1">
      <alignment horizontal="center" vertical="top"/>
    </xf>
    <xf numFmtId="164" fontId="6" fillId="26" borderId="47" xfId="81" applyNumberFormat="1" applyFont="1" applyFill="1" applyBorder="1" applyAlignment="1" applyProtection="1">
      <alignment horizontal="center" vertical="top"/>
    </xf>
    <xf numFmtId="164" fontId="6" fillId="26" borderId="34" xfId="81" applyNumberFormat="1" applyFont="1" applyFill="1" applyBorder="1" applyAlignment="1" applyProtection="1">
      <alignment horizontal="center" vertical="top"/>
    </xf>
    <xf numFmtId="164" fontId="6" fillId="26" borderId="25" xfId="81" applyNumberFormat="1" applyFont="1" applyFill="1" applyBorder="1" applyAlignment="1" applyProtection="1">
      <alignment horizontal="center" vertical="top"/>
    </xf>
    <xf numFmtId="164" fontId="6" fillId="26" borderId="48" xfId="81" applyNumberFormat="1" applyFont="1" applyFill="1" applyBorder="1" applyAlignment="1" applyProtection="1">
      <alignment horizontal="center" vertical="top"/>
    </xf>
    <xf numFmtId="164" fontId="6" fillId="26" borderId="59" xfId="81" applyNumberFormat="1" applyFont="1" applyFill="1" applyBorder="1" applyAlignment="1" applyProtection="1">
      <alignment horizontal="center" vertical="top"/>
    </xf>
    <xf numFmtId="164" fontId="6" fillId="26" borderId="45" xfId="81" applyNumberFormat="1" applyFont="1" applyFill="1" applyBorder="1" applyAlignment="1" applyProtection="1">
      <alignment horizontal="center" vertical="top"/>
    </xf>
    <xf numFmtId="164" fontId="6" fillId="26" borderId="0" xfId="81" applyNumberFormat="1" applyFont="1" applyFill="1" applyBorder="1" applyAlignment="1" applyProtection="1">
      <alignment horizontal="center" vertical="top"/>
    </xf>
    <xf numFmtId="164" fontId="6" fillId="26" borderId="39" xfId="81" applyNumberFormat="1" applyFont="1" applyFill="1" applyBorder="1" applyAlignment="1" applyProtection="1">
      <alignment horizontal="center" vertical="top"/>
    </xf>
    <xf numFmtId="164" fontId="6" fillId="26" borderId="46" xfId="81" applyNumberFormat="1" applyFont="1" applyFill="1" applyBorder="1" applyAlignment="1" applyProtection="1">
      <alignment horizontal="center" vertical="top"/>
    </xf>
    <xf numFmtId="164" fontId="6" fillId="26" borderId="35" xfId="81" applyNumberFormat="1" applyFont="1" applyFill="1" applyBorder="1" applyAlignment="1" applyProtection="1">
      <alignment horizontal="center" vertical="top"/>
    </xf>
    <xf numFmtId="0" fontId="6" fillId="26" borderId="32" xfId="0" applyFont="1" applyFill="1" applyBorder="1" applyAlignment="1" applyProtection="1">
      <alignment horizontal="center" vertical="top"/>
    </xf>
    <xf numFmtId="0" fontId="6" fillId="26" borderId="33" xfId="0" applyFont="1" applyFill="1" applyBorder="1" applyAlignment="1" applyProtection="1">
      <alignment horizontal="center" vertical="top"/>
    </xf>
    <xf numFmtId="0" fontId="6" fillId="26" borderId="27" xfId="0" applyFont="1" applyFill="1" applyBorder="1" applyAlignment="1" applyProtection="1">
      <alignment horizontal="center" vertical="top"/>
    </xf>
    <xf numFmtId="164" fontId="6" fillId="25" borderId="25" xfId="81" applyNumberFormat="1" applyFont="1" applyFill="1" applyBorder="1" applyAlignment="1" applyProtection="1">
      <alignment horizontal="center" vertical="top"/>
    </xf>
    <xf numFmtId="164" fontId="6" fillId="25" borderId="48" xfId="81" applyNumberFormat="1" applyFont="1" applyFill="1" applyBorder="1" applyAlignment="1" applyProtection="1">
      <alignment horizontal="center" vertical="top"/>
    </xf>
    <xf numFmtId="164" fontId="6" fillId="25" borderId="59" xfId="81" applyNumberFormat="1" applyFont="1" applyFill="1" applyBorder="1" applyAlignment="1" applyProtection="1">
      <alignment horizontal="center" vertical="top"/>
    </xf>
    <xf numFmtId="166" fontId="6" fillId="0" borderId="45" xfId="81" applyNumberFormat="1" applyFont="1" applyFill="1" applyBorder="1" applyAlignment="1" applyProtection="1">
      <alignment horizontal="center" vertical="top"/>
      <protection locked="0"/>
    </xf>
    <xf numFmtId="166" fontId="6" fillId="0" borderId="25" xfId="81" applyNumberFormat="1" applyFont="1" applyFill="1" applyBorder="1" applyAlignment="1" applyProtection="1">
      <alignment horizontal="center" vertical="top"/>
      <protection locked="0"/>
    </xf>
    <xf numFmtId="3" fontId="6" fillId="0" borderId="56" xfId="126" applyNumberFormat="1" applyFont="1" applyFill="1" applyBorder="1" applyAlignment="1" applyProtection="1">
      <alignment horizontal="center" vertical="top"/>
      <protection locked="0"/>
    </xf>
    <xf numFmtId="3" fontId="6" fillId="0" borderId="19" xfId="126" applyNumberFormat="1" applyFont="1" applyFill="1" applyBorder="1" applyAlignment="1" applyProtection="1">
      <alignment horizontal="center" vertical="top"/>
      <protection locked="0"/>
    </xf>
    <xf numFmtId="3" fontId="6" fillId="0" borderId="63" xfId="126" applyNumberFormat="1" applyFont="1" applyFill="1" applyBorder="1" applyAlignment="1" applyProtection="1">
      <alignment horizontal="center" vertical="top"/>
      <protection locked="0"/>
    </xf>
    <xf numFmtId="166" fontId="6" fillId="0" borderId="48" xfId="81" applyNumberFormat="1" applyFont="1" applyFill="1" applyBorder="1" applyAlignment="1" applyProtection="1">
      <alignment horizontal="center" vertical="top"/>
      <protection locked="0"/>
    </xf>
    <xf numFmtId="166" fontId="6" fillId="0" borderId="0" xfId="81" applyNumberFormat="1" applyFont="1" applyFill="1" applyBorder="1" applyAlignment="1" applyProtection="1">
      <alignment horizontal="center" vertical="top"/>
      <protection locked="0"/>
    </xf>
    <xf numFmtId="166" fontId="6" fillId="0" borderId="59" xfId="81" applyNumberFormat="1" applyFont="1" applyFill="1" applyBorder="1" applyAlignment="1" applyProtection="1">
      <alignment horizontal="center" vertical="top"/>
      <protection locked="0"/>
    </xf>
    <xf numFmtId="166" fontId="6" fillId="0" borderId="48" xfId="81" applyNumberFormat="1" applyFont="1" applyFill="1" applyBorder="1" applyAlignment="1" applyProtection="1">
      <alignment vertical="top"/>
      <protection locked="0"/>
    </xf>
    <xf numFmtId="166" fontId="6" fillId="0" borderId="25" xfId="81" applyNumberFormat="1" applyFont="1" applyFill="1" applyBorder="1" applyAlignment="1" applyProtection="1">
      <alignment vertical="top"/>
      <protection locked="0"/>
    </xf>
    <xf numFmtId="166" fontId="6" fillId="0" borderId="25" xfId="81" applyNumberFormat="1" applyFont="1" applyBorder="1" applyAlignment="1" applyProtection="1">
      <alignment vertical="top"/>
      <protection locked="0"/>
    </xf>
    <xf numFmtId="166" fontId="6" fillId="0" borderId="29" xfId="81" applyNumberFormat="1" applyFont="1" applyFill="1" applyBorder="1" applyAlignment="1" applyProtection="1">
      <alignment vertical="top"/>
      <protection locked="0"/>
    </xf>
    <xf numFmtId="166" fontId="6" fillId="0" borderId="59" xfId="81" applyNumberFormat="1" applyFont="1" applyFill="1" applyBorder="1" applyAlignment="1" applyProtection="1">
      <alignment vertical="top"/>
      <protection locked="0"/>
    </xf>
    <xf numFmtId="166" fontId="6" fillId="0" borderId="22" xfId="81" applyNumberFormat="1" applyFont="1" applyFill="1" applyBorder="1" applyAlignment="1" applyProtection="1">
      <alignment vertical="top"/>
      <protection locked="0"/>
    </xf>
    <xf numFmtId="166" fontId="6" fillId="0" borderId="23" xfId="0" applyNumberFormat="1" applyFont="1" applyFill="1" applyBorder="1" applyAlignment="1" applyProtection="1">
      <alignment vertical="top"/>
      <protection locked="0"/>
    </xf>
    <xf numFmtId="166" fontId="6" fillId="0" borderId="55" xfId="0" applyNumberFormat="1" applyFont="1" applyFill="1" applyBorder="1" applyAlignment="1" applyProtection="1">
      <alignment vertical="top"/>
      <protection locked="0"/>
    </xf>
    <xf numFmtId="38" fontId="6" fillId="0" borderId="48" xfId="81" applyNumberFormat="1" applyFont="1" applyFill="1" applyBorder="1" applyAlignment="1" applyProtection="1">
      <alignment vertical="top"/>
      <protection locked="0"/>
    </xf>
    <xf numFmtId="0" fontId="26" fillId="0" borderId="0" xfId="126" applyFont="1" applyFill="1" applyBorder="1" applyAlignment="1" applyProtection="1">
      <alignment vertical="top"/>
    </xf>
    <xf numFmtId="0" fontId="26" fillId="0" borderId="0" xfId="126" applyFont="1" applyAlignment="1" applyProtection="1"/>
    <xf numFmtId="167" fontId="6" fillId="27" borderId="0" xfId="125" applyNumberFormat="1" applyFont="1" applyFill="1" applyAlignment="1" applyProtection="1"/>
    <xf numFmtId="0" fontId="6" fillId="0" borderId="0" xfId="126" applyFont="1" applyBorder="1" applyAlignment="1" applyProtection="1">
      <alignment horizontal="left"/>
    </xf>
    <xf numFmtId="0" fontId="6" fillId="0" borderId="0" xfId="125" applyFont="1" applyFill="1" applyAlignment="1" applyProtection="1"/>
    <xf numFmtId="164" fontId="6" fillId="0" borderId="31" xfId="92" applyNumberFormat="1" applyFont="1" applyFill="1" applyBorder="1" applyAlignment="1" applyProtection="1">
      <alignment vertical="top"/>
      <protection locked="0"/>
    </xf>
    <xf numFmtId="0" fontId="6" fillId="0" borderId="0" xfId="0" applyFont="1" applyFill="1" applyAlignment="1" applyProtection="1">
      <alignment wrapText="1"/>
    </xf>
    <xf numFmtId="0" fontId="6" fillId="0" borderId="98" xfId="608" applyFont="1" applyFill="1" applyBorder="1" applyAlignment="1" applyProtection="1">
      <alignment horizontal="left" wrapText="1" indent="3"/>
      <protection locked="0"/>
    </xf>
    <xf numFmtId="0" fontId="6" fillId="0" borderId="98" xfId="608" applyFont="1" applyFill="1" applyBorder="1" applyAlignment="1" applyProtection="1">
      <alignment horizontal="left" wrapText="1" indent="3"/>
      <protection locked="0"/>
    </xf>
    <xf numFmtId="0" fontId="6" fillId="0" borderId="85" xfId="324" applyFont="1" applyBorder="1" applyAlignment="1" applyProtection="1">
      <alignment horizontal="left" wrapText="1" indent="1"/>
      <protection locked="0"/>
    </xf>
    <xf numFmtId="166" fontId="6" fillId="0" borderId="25" xfId="81" applyNumberFormat="1" applyBorder="1" applyAlignment="1" applyProtection="1">
      <alignment vertical="top"/>
      <protection locked="0"/>
    </xf>
    <xf numFmtId="166" fontId="6" fillId="0" borderId="59" xfId="81" applyNumberFormat="1" applyBorder="1" applyAlignment="1" applyProtection="1">
      <alignment vertical="top"/>
      <protection locked="0"/>
    </xf>
    <xf numFmtId="166" fontId="6" fillId="0" borderId="48" xfId="81" applyNumberFormat="1" applyBorder="1" applyAlignment="1" applyProtection="1">
      <alignment vertical="top"/>
      <protection locked="0"/>
    </xf>
    <xf numFmtId="166" fontId="6" fillId="0" borderId="29" xfId="81" applyNumberFormat="1" applyBorder="1" applyAlignment="1" applyProtection="1">
      <alignment vertical="top"/>
      <protection locked="0"/>
    </xf>
    <xf numFmtId="0" fontId="26" fillId="0" borderId="0" xfId="0" applyFont="1" applyAlignment="1" applyProtection="1">
      <alignment horizontal="center"/>
    </xf>
    <xf numFmtId="0" fontId="0" fillId="0" borderId="0" xfId="0" applyAlignment="1" applyProtection="1"/>
    <xf numFmtId="0" fontId="0" fillId="0" borderId="0" xfId="0" applyAlignment="1" applyProtection="1">
      <alignment horizontal="center"/>
    </xf>
    <xf numFmtId="0" fontId="26" fillId="0" borderId="0" xfId="0" applyFont="1" applyFill="1" applyAlignment="1" applyProtection="1">
      <alignment horizontal="center"/>
    </xf>
    <xf numFmtId="0" fontId="0" fillId="0" borderId="0" xfId="0" applyFill="1" applyAlignment="1" applyProtection="1">
      <alignment horizontal="center"/>
    </xf>
    <xf numFmtId="0" fontId="26" fillId="31" borderId="37" xfId="0" applyFont="1" applyFill="1" applyBorder="1" applyAlignment="1" applyProtection="1">
      <alignment horizontal="center"/>
    </xf>
    <xf numFmtId="0" fontId="26" fillId="31" borderId="36" xfId="0" applyFont="1" applyFill="1" applyBorder="1" applyAlignment="1" applyProtection="1">
      <alignment horizontal="center"/>
    </xf>
    <xf numFmtId="0" fontId="26" fillId="30" borderId="30" xfId="0" applyFont="1" applyFill="1" applyBorder="1" applyAlignment="1" applyProtection="1">
      <alignment horizontal="center" vertical="center" wrapText="1"/>
    </xf>
    <xf numFmtId="0" fontId="6" fillId="0" borderId="40" xfId="0" applyFont="1" applyBorder="1" applyAlignment="1" applyProtection="1">
      <alignment horizontal="center" vertical="center" wrapText="1"/>
    </xf>
    <xf numFmtId="0" fontId="6" fillId="0" borderId="41" xfId="0" applyFont="1" applyBorder="1" applyAlignment="1" applyProtection="1">
      <alignment horizontal="center" vertical="center" wrapText="1"/>
    </xf>
    <xf numFmtId="0" fontId="26" fillId="24" borderId="30" xfId="0" applyFont="1" applyFill="1" applyBorder="1" applyAlignment="1" applyProtection="1">
      <alignment horizontal="center"/>
    </xf>
    <xf numFmtId="0" fontId="26" fillId="24" borderId="40" xfId="0" applyFont="1" applyFill="1" applyBorder="1" applyAlignment="1" applyProtection="1">
      <alignment horizontal="center"/>
    </xf>
    <xf numFmtId="0" fontId="26" fillId="31" borderId="37" xfId="0" applyFont="1" applyFill="1" applyBorder="1" applyAlignment="1" applyProtection="1">
      <alignment horizontal="center" vertical="center"/>
    </xf>
    <xf numFmtId="0" fontId="26" fillId="31" borderId="28" xfId="0" applyFont="1" applyFill="1" applyBorder="1" applyAlignment="1" applyProtection="1">
      <alignment horizontal="center" vertical="center"/>
    </xf>
    <xf numFmtId="49" fontId="6" fillId="0" borderId="0" xfId="0" applyNumberFormat="1" applyFont="1" applyFill="1" applyAlignment="1" applyProtection="1">
      <alignment horizontal="left" wrapText="1"/>
      <protection locked="0"/>
    </xf>
    <xf numFmtId="0" fontId="26" fillId="24" borderId="41" xfId="0" applyFont="1" applyFill="1" applyBorder="1" applyAlignment="1" applyProtection="1">
      <alignment horizontal="center"/>
    </xf>
    <xf numFmtId="0" fontId="6" fillId="26" borderId="68" xfId="0" applyFont="1" applyFill="1" applyBorder="1" applyAlignment="1" applyProtection="1">
      <alignment horizontal="center" vertical="center" wrapText="1"/>
    </xf>
    <xf numFmtId="0" fontId="0" fillId="0" borderId="23" xfId="0" applyBorder="1" applyAlignment="1" applyProtection="1">
      <alignment horizontal="center" vertical="center" wrapText="1"/>
    </xf>
    <xf numFmtId="0" fontId="39" fillId="0" borderId="0" xfId="0" applyFont="1" applyFill="1" applyAlignment="1" applyProtection="1">
      <alignment horizontal="center" vertical="center" wrapText="1"/>
    </xf>
    <xf numFmtId="0" fontId="39" fillId="0" borderId="0" xfId="0" applyFont="1" applyAlignment="1" applyProtection="1">
      <alignment horizontal="center" vertical="center" wrapText="1"/>
    </xf>
    <xf numFmtId="0" fontId="26" fillId="0" borderId="0" xfId="126" applyFont="1" applyFill="1" applyBorder="1" applyAlignment="1" applyProtection="1">
      <alignment horizontal="left" vertical="top" wrapText="1"/>
    </xf>
    <xf numFmtId="0" fontId="6" fillId="26" borderId="0" xfId="125" applyFont="1" applyFill="1" applyAlignment="1" applyProtection="1">
      <alignment horizontal="left"/>
    </xf>
    <xf numFmtId="0" fontId="6" fillId="0" borderId="0" xfId="0" applyFont="1" applyAlignment="1" applyProtection="1">
      <alignment horizontal="left"/>
    </xf>
    <xf numFmtId="49" fontId="6" fillId="26" borderId="0" xfId="125" applyNumberFormat="1" applyFont="1" applyFill="1" applyAlignment="1" applyProtection="1">
      <alignment horizontal="left"/>
    </xf>
    <xf numFmtId="49" fontId="6" fillId="26" borderId="0" xfId="0" applyNumberFormat="1" applyFont="1" applyFill="1" applyAlignment="1" applyProtection="1">
      <alignment horizontal="left"/>
    </xf>
    <xf numFmtId="0" fontId="6" fillId="26" borderId="0" xfId="0" applyFont="1" applyFill="1" applyAlignment="1" applyProtection="1">
      <alignment horizontal="left"/>
    </xf>
    <xf numFmtId="0" fontId="26" fillId="0" borderId="16" xfId="0" applyFont="1" applyBorder="1" applyAlignment="1" applyProtection="1">
      <alignment horizontal="center" vertical="top" wrapText="1"/>
    </xf>
    <xf numFmtId="0" fontId="26" fillId="0" borderId="27" xfId="0" applyFont="1" applyBorder="1" applyAlignment="1" applyProtection="1">
      <alignment horizontal="center" vertical="top" wrapText="1"/>
    </xf>
    <xf numFmtId="0" fontId="26" fillId="0" borderId="17" xfId="0" applyFont="1" applyBorder="1" applyAlignment="1" applyProtection="1">
      <alignment horizontal="center" vertical="top" wrapText="1"/>
    </xf>
    <xf numFmtId="0" fontId="26" fillId="0" borderId="23" xfId="0" applyFont="1" applyBorder="1" applyAlignment="1" applyProtection="1">
      <alignment horizontal="center" vertical="top" wrapText="1"/>
    </xf>
    <xf numFmtId="0" fontId="26" fillId="0" borderId="35" xfId="0" applyFont="1" applyBorder="1" applyAlignment="1" applyProtection="1">
      <alignment horizontal="center" vertical="top" wrapText="1"/>
    </xf>
    <xf numFmtId="0" fontId="26" fillId="0" borderId="18" xfId="0" applyFont="1" applyBorder="1" applyAlignment="1" applyProtection="1">
      <alignment horizontal="center" vertical="top" wrapText="1"/>
    </xf>
    <xf numFmtId="0" fontId="6" fillId="0" borderId="0" xfId="0" applyNumberFormat="1" applyFont="1" applyFill="1" applyAlignment="1" applyProtection="1">
      <alignment horizontal="left"/>
      <protection locked="0"/>
    </xf>
    <xf numFmtId="0" fontId="26" fillId="31" borderId="30" xfId="0" applyFont="1" applyFill="1" applyBorder="1" applyAlignment="1" applyProtection="1">
      <alignment horizontal="center"/>
    </xf>
    <xf numFmtId="0" fontId="26" fillId="31" borderId="40" xfId="0" applyFont="1" applyFill="1" applyBorder="1" applyAlignment="1" applyProtection="1">
      <alignment horizontal="center"/>
    </xf>
    <xf numFmtId="0" fontId="6" fillId="30" borderId="40" xfId="0" applyFont="1" applyFill="1" applyBorder="1" applyAlignment="1" applyProtection="1">
      <alignment horizontal="center" vertical="center" wrapText="1"/>
    </xf>
    <xf numFmtId="0" fontId="6" fillId="30" borderId="41" xfId="0" applyFont="1" applyFill="1" applyBorder="1" applyAlignment="1" applyProtection="1">
      <alignment horizontal="center" vertical="center" wrapText="1"/>
    </xf>
    <xf numFmtId="0" fontId="40" fillId="0" borderId="0" xfId="0" applyNumberFormat="1" applyFont="1" applyFill="1" applyAlignment="1" applyProtection="1">
      <alignment horizontal="center" vertical="center" wrapText="1"/>
    </xf>
    <xf numFmtId="0" fontId="40" fillId="0" borderId="0" xfId="0" applyFont="1" applyAlignment="1" applyProtection="1">
      <alignment horizontal="center" vertical="center" wrapText="1"/>
    </xf>
    <xf numFmtId="0" fontId="0" fillId="0" borderId="81" xfId="0" applyFont="1" applyBorder="1" applyAlignment="1" applyProtection="1">
      <alignment horizontal="left" wrapText="1"/>
      <protection locked="0"/>
    </xf>
    <xf numFmtId="0" fontId="0" fillId="0" borderId="82" xfId="0" applyFont="1" applyBorder="1" applyAlignment="1" applyProtection="1">
      <alignment horizontal="left" wrapText="1"/>
      <protection locked="0"/>
    </xf>
    <xf numFmtId="0" fontId="0" fillId="0" borderId="83" xfId="0" applyFont="1" applyBorder="1" applyAlignment="1" applyProtection="1">
      <alignment horizontal="left" wrapText="1"/>
      <protection locked="0"/>
    </xf>
    <xf numFmtId="0" fontId="0" fillId="29" borderId="81" xfId="0" applyFont="1" applyFill="1" applyBorder="1" applyAlignment="1" applyProtection="1">
      <alignment horizontal="left"/>
    </xf>
    <xf numFmtId="0" fontId="0" fillId="29" borderId="82" xfId="0" applyFont="1" applyFill="1" applyBorder="1" applyAlignment="1" applyProtection="1">
      <alignment horizontal="left"/>
    </xf>
    <xf numFmtId="0" fontId="0" fillId="29" borderId="83" xfId="0" applyFont="1" applyFill="1" applyBorder="1" applyAlignment="1" applyProtection="1">
      <alignment horizontal="left"/>
    </xf>
    <xf numFmtId="0" fontId="6" fillId="33" borderId="95" xfId="324" applyFont="1" applyFill="1" applyBorder="1" applyAlignment="1" applyProtection="1">
      <alignment horizontal="left" wrapText="1"/>
      <protection locked="0"/>
    </xf>
    <xf numFmtId="0" fontId="6" fillId="33" borderId="84" xfId="324" applyFont="1" applyFill="1" applyBorder="1" applyAlignment="1" applyProtection="1">
      <alignment horizontal="left" wrapText="1"/>
      <protection locked="0"/>
    </xf>
    <xf numFmtId="0" fontId="6" fillId="33" borderId="96" xfId="324" applyFont="1" applyFill="1" applyBorder="1" applyAlignment="1" applyProtection="1">
      <alignment horizontal="left" wrapText="1"/>
      <protection locked="0"/>
    </xf>
    <xf numFmtId="0" fontId="42" fillId="0" borderId="0" xfId="0" applyFont="1" applyAlignment="1" applyProtection="1">
      <alignment horizontal="center" vertical="center" wrapText="1"/>
    </xf>
    <xf numFmtId="0" fontId="26" fillId="28" borderId="74" xfId="0" applyFont="1" applyFill="1" applyBorder="1" applyAlignment="1" applyProtection="1">
      <alignment horizontal="center"/>
    </xf>
    <xf numFmtId="0" fontId="26" fillId="28" borderId="75" xfId="0" applyFont="1" applyFill="1" applyBorder="1" applyAlignment="1" applyProtection="1">
      <alignment horizontal="center"/>
    </xf>
    <xf numFmtId="0" fontId="26" fillId="28" borderId="76" xfId="0" applyFont="1" applyFill="1" applyBorder="1" applyAlignment="1" applyProtection="1">
      <alignment horizontal="center"/>
    </xf>
    <xf numFmtId="0" fontId="0" fillId="0" borderId="74" xfId="0" applyFont="1" applyBorder="1" applyAlignment="1" applyProtection="1">
      <alignment horizontal="center"/>
    </xf>
    <xf numFmtId="0" fontId="0" fillId="0" borderId="75" xfId="0" applyFont="1" applyBorder="1" applyAlignment="1" applyProtection="1">
      <alignment horizontal="center"/>
    </xf>
    <xf numFmtId="0" fontId="0" fillId="0" borderId="76" xfId="0" applyFont="1" applyBorder="1" applyAlignment="1" applyProtection="1">
      <alignment horizontal="center"/>
    </xf>
    <xf numFmtId="0" fontId="0" fillId="29" borderId="78" xfId="0" applyFont="1" applyFill="1" applyBorder="1" applyAlignment="1" applyProtection="1">
      <alignment horizontal="center"/>
    </xf>
    <xf numFmtId="0" fontId="0" fillId="29" borderId="57" xfId="0" applyFont="1" applyFill="1" applyBorder="1" applyAlignment="1" applyProtection="1">
      <alignment horizontal="center"/>
    </xf>
    <xf numFmtId="0" fontId="0" fillId="29" borderId="62" xfId="0" applyFont="1" applyFill="1" applyBorder="1" applyAlignment="1" applyProtection="1">
      <alignment horizontal="center"/>
    </xf>
    <xf numFmtId="0" fontId="0" fillId="0" borderId="21" xfId="0" applyFont="1" applyBorder="1" applyAlignment="1" applyProtection="1">
      <alignment horizontal="left" wrapText="1"/>
      <protection locked="0"/>
    </xf>
    <xf numFmtId="0" fontId="0" fillId="0" borderId="19" xfId="0" applyFont="1" applyBorder="1" applyAlignment="1" applyProtection="1">
      <alignment horizontal="left" wrapText="1"/>
      <protection locked="0"/>
    </xf>
    <xf numFmtId="0" fontId="0" fillId="0" borderId="72" xfId="0" applyFont="1" applyBorder="1" applyAlignment="1" applyProtection="1">
      <alignment horizontal="left" wrapText="1"/>
      <protection locked="0"/>
    </xf>
    <xf numFmtId="0" fontId="0" fillId="29" borderId="78" xfId="0" applyFont="1" applyFill="1" applyBorder="1" applyAlignment="1" applyProtection="1">
      <alignment horizontal="left"/>
    </xf>
    <xf numFmtId="0" fontId="0" fillId="29" borderId="57" xfId="0" applyFont="1" applyFill="1" applyBorder="1" applyAlignment="1" applyProtection="1">
      <alignment horizontal="left"/>
    </xf>
    <xf numFmtId="0" fontId="0" fillId="29" borderId="62" xfId="0" applyFont="1" applyFill="1" applyBorder="1" applyAlignment="1" applyProtection="1">
      <alignment horizontal="left"/>
    </xf>
    <xf numFmtId="0" fontId="6" fillId="0" borderId="95" xfId="607" applyFont="1" applyBorder="1" applyAlignment="1" applyProtection="1">
      <alignment horizontal="left" wrapText="1"/>
      <protection locked="0"/>
    </xf>
    <xf numFmtId="0" fontId="6" fillId="0" borderId="84" xfId="607" applyFont="1" applyBorder="1" applyAlignment="1" applyProtection="1">
      <alignment horizontal="left" wrapText="1"/>
      <protection locked="0"/>
    </xf>
    <xf numFmtId="0" fontId="6" fillId="0" borderId="96" xfId="607" applyFont="1" applyBorder="1" applyAlignment="1" applyProtection="1">
      <alignment horizontal="left" wrapText="1"/>
      <protection locked="0"/>
    </xf>
    <xf numFmtId="49" fontId="6" fillId="0" borderId="0" xfId="126" applyNumberFormat="1" applyFont="1" applyFill="1" applyBorder="1" applyAlignment="1" applyProtection="1">
      <alignment horizontal="left" vertical="center"/>
    </xf>
    <xf numFmtId="0" fontId="6" fillId="0" borderId="0" xfId="126" applyNumberFormat="1" applyFont="1" applyFill="1" applyBorder="1" applyAlignment="1" applyProtection="1">
      <alignment horizontal="left" vertical="center"/>
    </xf>
    <xf numFmtId="0" fontId="26" fillId="24" borderId="30" xfId="125" applyFont="1" applyFill="1" applyBorder="1" applyAlignment="1" applyProtection="1">
      <alignment horizontal="center"/>
    </xf>
    <xf numFmtId="0" fontId="0" fillId="24" borderId="40" xfId="0" applyFill="1" applyBorder="1" applyAlignment="1" applyProtection="1">
      <alignment horizontal="center"/>
    </xf>
    <xf numFmtId="0" fontId="0" fillId="24" borderId="41" xfId="0" applyFill="1" applyBorder="1" applyAlignment="1" applyProtection="1">
      <alignment horizontal="center"/>
    </xf>
    <xf numFmtId="0" fontId="26" fillId="30" borderId="30" xfId="125" applyFont="1" applyFill="1" applyBorder="1" applyAlignment="1" applyProtection="1">
      <alignment horizontal="center" vertical="center" wrapText="1"/>
    </xf>
    <xf numFmtId="0" fontId="0" fillId="30" borderId="40" xfId="0" applyFill="1" applyBorder="1" applyAlignment="1" applyProtection="1">
      <alignment horizontal="center" vertical="center" wrapText="1"/>
    </xf>
    <xf numFmtId="0" fontId="0" fillId="30" borderId="41" xfId="0" applyFill="1" applyBorder="1" applyAlignment="1" applyProtection="1">
      <alignment horizontal="center" vertical="center" wrapText="1"/>
    </xf>
    <xf numFmtId="0" fontId="26" fillId="31" borderId="37" xfId="125" applyFont="1" applyFill="1" applyBorder="1" applyAlignment="1" applyProtection="1">
      <alignment horizontal="center" vertical="center" wrapText="1"/>
    </xf>
    <xf numFmtId="0" fontId="26" fillId="0" borderId="36" xfId="0" applyFont="1" applyBorder="1" applyAlignment="1" applyProtection="1">
      <alignment horizontal="center" vertical="center" wrapText="1"/>
    </xf>
    <xf numFmtId="0" fontId="26" fillId="0" borderId="28" xfId="0" applyFont="1" applyBorder="1" applyAlignment="1" applyProtection="1">
      <alignment horizontal="center" vertical="center" wrapText="1"/>
    </xf>
    <xf numFmtId="0" fontId="26" fillId="31" borderId="30" xfId="125" applyFont="1" applyFill="1" applyBorder="1" applyAlignment="1" applyProtection="1">
      <alignment horizontal="center"/>
    </xf>
    <xf numFmtId="0" fontId="26" fillId="0" borderId="11" xfId="0" applyFont="1" applyBorder="1" applyAlignment="1" applyProtection="1">
      <alignment horizontal="center" vertical="top" wrapText="1"/>
    </xf>
    <xf numFmtId="0" fontId="26" fillId="0" borderId="0" xfId="0" applyFont="1" applyBorder="1" applyAlignment="1" applyProtection="1">
      <alignment horizontal="center" vertical="top" wrapText="1"/>
    </xf>
    <xf numFmtId="0" fontId="6" fillId="0" borderId="16" xfId="125" applyFont="1" applyBorder="1" applyAlignment="1" applyProtection="1">
      <alignment wrapText="1"/>
    </xf>
    <xf numFmtId="0" fontId="0" fillId="0" borderId="33" xfId="0" applyBorder="1" applyAlignment="1" applyProtection="1">
      <alignment wrapText="1"/>
    </xf>
    <xf numFmtId="0" fontId="42" fillId="0" borderId="0" xfId="0" applyFont="1" applyFill="1" applyAlignment="1" applyProtection="1">
      <alignment horizontal="center" vertical="center" wrapText="1"/>
    </xf>
    <xf numFmtId="0" fontId="6" fillId="0" borderId="0" xfId="0" applyNumberFormat="1" applyFont="1" applyFill="1" applyAlignment="1" applyProtection="1">
      <alignment horizontal="left"/>
    </xf>
    <xf numFmtId="0" fontId="41" fillId="0" borderId="0" xfId="0" applyFont="1" applyAlignment="1" applyProtection="1">
      <alignment horizontal="center" vertical="center" wrapText="1"/>
    </xf>
    <xf numFmtId="0" fontId="0" fillId="0" borderId="56" xfId="0" applyFont="1" applyFill="1" applyBorder="1" applyAlignment="1" applyProtection="1">
      <alignment horizontal="left" vertical="top" wrapText="1"/>
      <protection locked="0"/>
    </xf>
    <xf numFmtId="0" fontId="0" fillId="0" borderId="19" xfId="0" applyFont="1" applyFill="1" applyBorder="1" applyAlignment="1" applyProtection="1">
      <alignment horizontal="left" vertical="top" wrapText="1"/>
      <protection locked="0"/>
    </xf>
    <xf numFmtId="0" fontId="0" fillId="0" borderId="72" xfId="0" applyFont="1" applyFill="1" applyBorder="1" applyAlignment="1" applyProtection="1">
      <alignment horizontal="left" vertical="top" wrapText="1"/>
      <protection locked="0"/>
    </xf>
    <xf numFmtId="0" fontId="0" fillId="0" borderId="24" xfId="0" applyFont="1" applyFill="1" applyBorder="1" applyAlignment="1" applyProtection="1">
      <alignment horizontal="left"/>
      <protection locked="0"/>
    </xf>
    <xf numFmtId="0" fontId="0" fillId="0" borderId="15" xfId="0" applyFont="1" applyFill="1" applyBorder="1" applyAlignment="1" applyProtection="1">
      <protection locked="0"/>
    </xf>
    <xf numFmtId="0" fontId="0" fillId="0" borderId="15" xfId="0" applyFont="1" applyFill="1" applyBorder="1" applyAlignment="1" applyProtection="1">
      <alignment horizontal="center"/>
      <protection locked="0"/>
    </xf>
    <xf numFmtId="0" fontId="0" fillId="0" borderId="64" xfId="0" applyFont="1" applyFill="1" applyBorder="1" applyAlignment="1" applyProtection="1">
      <alignment horizontal="center"/>
      <protection locked="0"/>
    </xf>
    <xf numFmtId="0" fontId="26" fillId="24" borderId="77" xfId="0" applyFont="1" applyFill="1" applyBorder="1" applyAlignment="1" applyProtection="1">
      <alignment horizontal="left" wrapText="1"/>
    </xf>
    <xf numFmtId="0" fontId="26" fillId="24" borderId="88" xfId="0" applyFont="1" applyFill="1" applyBorder="1" applyAlignment="1" applyProtection="1">
      <alignment horizontal="left" wrapText="1"/>
    </xf>
    <xf numFmtId="0" fontId="0" fillId="24" borderId="88" xfId="0" applyFill="1" applyBorder="1" applyAlignment="1" applyProtection="1">
      <alignment wrapText="1"/>
    </xf>
    <xf numFmtId="0" fontId="0" fillId="24" borderId="89" xfId="0" applyFill="1" applyBorder="1" applyAlignment="1" applyProtection="1">
      <alignment wrapText="1"/>
    </xf>
    <xf numFmtId="0" fontId="6" fillId="0" borderId="21" xfId="0" applyFont="1" applyFill="1" applyBorder="1" applyAlignment="1" applyProtection="1">
      <alignment horizontal="center" wrapText="1"/>
    </xf>
    <xf numFmtId="0" fontId="0" fillId="0" borderId="72" xfId="0" applyFont="1" applyFill="1" applyBorder="1" applyAlignment="1" applyProtection="1">
      <alignment horizontal="center" wrapText="1"/>
    </xf>
    <xf numFmtId="0" fontId="0" fillId="29" borderId="90" xfId="0" applyFont="1" applyFill="1" applyBorder="1" applyAlignment="1">
      <alignment horizontal="center" vertical="top"/>
    </xf>
    <xf numFmtId="0" fontId="0" fillId="29" borderId="44" xfId="0" applyFont="1" applyFill="1" applyBorder="1" applyAlignment="1">
      <alignment horizontal="center" vertical="top"/>
    </xf>
    <xf numFmtId="0" fontId="0" fillId="29" borderId="91" xfId="0" applyFont="1" applyFill="1" applyBorder="1" applyAlignment="1">
      <alignment horizontal="center" vertical="top"/>
    </xf>
    <xf numFmtId="0" fontId="0" fillId="0" borderId="24" xfId="0" applyFont="1" applyFill="1" applyBorder="1" applyAlignment="1" applyProtection="1">
      <alignment horizontal="center"/>
    </xf>
    <xf numFmtId="0" fontId="0" fillId="0" borderId="15" xfId="0" applyFont="1" applyFill="1" applyBorder="1" applyAlignment="1" applyProtection="1">
      <alignment horizontal="center"/>
    </xf>
    <xf numFmtId="0" fontId="26" fillId="24" borderId="56" xfId="0" applyFont="1" applyFill="1" applyBorder="1" applyAlignment="1" applyProtection="1">
      <alignment horizontal="left" wrapText="1"/>
    </xf>
    <xf numFmtId="0" fontId="26" fillId="24" borderId="19" xfId="0" applyFont="1" applyFill="1" applyBorder="1" applyAlignment="1" applyProtection="1">
      <alignment horizontal="left" wrapText="1"/>
    </xf>
    <xf numFmtId="0" fontId="26" fillId="24" borderId="72" xfId="0" applyFont="1" applyFill="1" applyBorder="1" applyAlignment="1" applyProtection="1">
      <alignment horizontal="left" wrapText="1"/>
    </xf>
    <xf numFmtId="0" fontId="0" fillId="29" borderId="56" xfId="0" applyFont="1" applyFill="1" applyBorder="1" applyAlignment="1">
      <alignment horizontal="center" wrapText="1"/>
    </xf>
    <xf numFmtId="0" fontId="0" fillId="29" borderId="19" xfId="0" applyFont="1" applyFill="1" applyBorder="1" applyAlignment="1">
      <alignment horizontal="center" wrapText="1"/>
    </xf>
    <xf numFmtId="0" fontId="0" fillId="29" borderId="72" xfId="0" applyFont="1" applyFill="1" applyBorder="1" applyAlignment="1">
      <alignment horizontal="center" wrapText="1"/>
    </xf>
    <xf numFmtId="0" fontId="26" fillId="24" borderId="15" xfId="0" applyFont="1" applyFill="1" applyBorder="1" applyAlignment="1" applyProtection="1">
      <alignment horizontal="left" vertical="top" wrapText="1"/>
    </xf>
    <xf numFmtId="0" fontId="0" fillId="0" borderId="56" xfId="0" applyFont="1" applyFill="1" applyBorder="1" applyAlignment="1" applyProtection="1">
      <alignment horizontal="left" vertical="top" wrapText="1"/>
    </xf>
    <xf numFmtId="0" fontId="0" fillId="0" borderId="19" xfId="0" applyFont="1" applyFill="1" applyBorder="1" applyAlignment="1" applyProtection="1">
      <alignment horizontal="left" vertical="top" wrapText="1"/>
    </xf>
    <xf numFmtId="0" fontId="0" fillId="0" borderId="72" xfId="0" applyFont="1" applyFill="1" applyBorder="1" applyAlignment="1" applyProtection="1">
      <alignment horizontal="left" vertical="top" wrapText="1"/>
    </xf>
    <xf numFmtId="0" fontId="0" fillId="0" borderId="56" xfId="0" applyFont="1" applyFill="1" applyBorder="1" applyAlignment="1" applyProtection="1">
      <alignment horizontal="left"/>
    </xf>
    <xf numFmtId="0" fontId="0" fillId="0" borderId="19" xfId="0" applyFont="1" applyFill="1" applyBorder="1" applyAlignment="1" applyProtection="1">
      <alignment horizontal="left"/>
    </xf>
    <xf numFmtId="0" fontId="0" fillId="0" borderId="72" xfId="0" applyFont="1" applyFill="1" applyBorder="1" applyAlignment="1" applyProtection="1">
      <alignment horizontal="left"/>
    </xf>
    <xf numFmtId="0" fontId="6" fillId="0" borderId="37" xfId="0" applyFont="1" applyBorder="1" applyAlignment="1" applyProtection="1">
      <alignment wrapText="1"/>
    </xf>
    <xf numFmtId="0" fontId="0" fillId="0" borderId="36" xfId="0" applyBorder="1" applyAlignment="1" applyProtection="1">
      <alignment wrapText="1"/>
    </xf>
    <xf numFmtId="0" fontId="0" fillId="0" borderId="28" xfId="0" applyBorder="1" applyAlignment="1" applyProtection="1">
      <alignment wrapText="1"/>
    </xf>
    <xf numFmtId="0" fontId="0" fillId="0" borderId="31" xfId="0" applyBorder="1" applyAlignment="1" applyProtection="1">
      <alignment wrapText="1"/>
    </xf>
    <xf numFmtId="0" fontId="0" fillId="0" borderId="0" xfId="0" applyBorder="1" applyAlignment="1" applyProtection="1">
      <alignment wrapText="1"/>
    </xf>
    <xf numFmtId="0" fontId="0" fillId="0" borderId="45" xfId="0" applyBorder="1" applyAlignment="1" applyProtection="1">
      <alignment wrapText="1"/>
    </xf>
    <xf numFmtId="0" fontId="0" fillId="0" borderId="42" xfId="0" applyBorder="1" applyAlignment="1" applyProtection="1">
      <alignment wrapText="1"/>
    </xf>
    <xf numFmtId="0" fontId="0" fillId="0" borderId="34" xfId="0" applyBorder="1" applyAlignment="1" applyProtection="1">
      <alignment wrapText="1"/>
    </xf>
    <xf numFmtId="0" fontId="0" fillId="0" borderId="47" xfId="0" applyBorder="1" applyAlignment="1" applyProtection="1">
      <alignment wrapText="1"/>
    </xf>
    <xf numFmtId="0" fontId="43" fillId="0" borderId="0" xfId="0" applyFont="1" applyAlignment="1" applyProtection="1">
      <alignment horizontal="center" vertical="center" wrapText="1"/>
    </xf>
  </cellXfs>
  <cellStyles count="894">
    <cellStyle name="20% - Accent1" xfId="1" builtinId="30" customBuiltin="1"/>
    <cellStyle name="20% - Accent1 2" xfId="2"/>
    <cellStyle name="20% - Accent2" xfId="3" builtinId="34" customBuiltin="1"/>
    <cellStyle name="20% - Accent2 2" xfId="4"/>
    <cellStyle name="20% - Accent3" xfId="5" builtinId="38" customBuiltin="1"/>
    <cellStyle name="20% - Accent3 2" xfId="6"/>
    <cellStyle name="20% - Accent4" xfId="7" builtinId="42" customBuiltin="1"/>
    <cellStyle name="20% - Accent4 2" xfId="8"/>
    <cellStyle name="20% - Accent5" xfId="9" builtinId="46" customBuiltin="1"/>
    <cellStyle name="20% - Accent5 2" xfId="10"/>
    <cellStyle name="20% - Accent6" xfId="11" builtinId="50" customBuiltin="1"/>
    <cellStyle name="20% - Accent6 2" xfId="12"/>
    <cellStyle name="40% - Accent1" xfId="13" builtinId="31" customBuiltin="1"/>
    <cellStyle name="40% - Accent1 2" xfId="14"/>
    <cellStyle name="40% - Accent2" xfId="15" builtinId="35" customBuiltin="1"/>
    <cellStyle name="40% - Accent2 2" xfId="16"/>
    <cellStyle name="40% - Accent3" xfId="17" builtinId="39" customBuiltin="1"/>
    <cellStyle name="40% - Accent3 2" xfId="18"/>
    <cellStyle name="40% - Accent4" xfId="19" builtinId="43" customBuiltin="1"/>
    <cellStyle name="40% - Accent4 2" xfId="20"/>
    <cellStyle name="40% - Accent5" xfId="21" builtinId="47" customBuiltin="1"/>
    <cellStyle name="40% - Accent5 2" xfId="22"/>
    <cellStyle name="40% - Accent6" xfId="23" builtinId="51" customBuiltin="1"/>
    <cellStyle name="40% - Accent6 2" xfId="24"/>
    <cellStyle name="60% - Accent1" xfId="25" builtinId="32" customBuiltin="1"/>
    <cellStyle name="60% - Accent1 2" xfId="26"/>
    <cellStyle name="60% - Accent2" xfId="27" builtinId="36" customBuiltin="1"/>
    <cellStyle name="60% - Accent2 2" xfId="28"/>
    <cellStyle name="60% - Accent3" xfId="29" builtinId="40" customBuiltin="1"/>
    <cellStyle name="60% - Accent3 2" xfId="30"/>
    <cellStyle name="60% - Accent4" xfId="31" builtinId="44" customBuiltin="1"/>
    <cellStyle name="60% - Accent4 2" xfId="32"/>
    <cellStyle name="60% - Accent5" xfId="33" builtinId="48" customBuiltin="1"/>
    <cellStyle name="60% - Accent5 2" xfId="34"/>
    <cellStyle name="60% - Accent6" xfId="35" builtinId="52" customBuiltin="1"/>
    <cellStyle name="60% - Accent6 2" xfId="36"/>
    <cellStyle name="Accent1" xfId="37" builtinId="29" customBuiltin="1"/>
    <cellStyle name="Accent1 2" xfId="38"/>
    <cellStyle name="Accent2" xfId="39" builtinId="33" customBuiltin="1"/>
    <cellStyle name="Accent2 2" xfId="40"/>
    <cellStyle name="Accent3" xfId="41" builtinId="37" customBuiltin="1"/>
    <cellStyle name="Accent3 2" xfId="42"/>
    <cellStyle name="Accent4" xfId="43" builtinId="41" customBuiltin="1"/>
    <cellStyle name="Accent4 2" xfId="44"/>
    <cellStyle name="Accent5" xfId="45" builtinId="45" customBuiltin="1"/>
    <cellStyle name="Accent5 2" xfId="46"/>
    <cellStyle name="Accent6" xfId="47" builtinId="49" customBuiltin="1"/>
    <cellStyle name="Accent6 2" xfId="48"/>
    <cellStyle name="Bad" xfId="49" builtinId="27" customBuiltin="1"/>
    <cellStyle name="Bad 2" xfId="50"/>
    <cellStyle name="Calculation" xfId="51" builtinId="22" customBuiltin="1"/>
    <cellStyle name="Calculation 2" xfId="52"/>
    <cellStyle name="Calculation 3" xfId="53"/>
    <cellStyle name="Calculation 4" xfId="54"/>
    <cellStyle name="Calculation 5" xfId="55"/>
    <cellStyle name="Calculation 6" xfId="56"/>
    <cellStyle name="Calculation 7" xfId="57"/>
    <cellStyle name="Calculation 8" xfId="58"/>
    <cellStyle name="Calculation 9" xfId="59"/>
    <cellStyle name="Check Cell" xfId="60" builtinId="23" customBuiltin="1"/>
    <cellStyle name="Check Cell 2" xfId="61"/>
    <cellStyle name="Comma" xfId="62" builtinId="3"/>
    <cellStyle name="Comma 2" xfId="63"/>
    <cellStyle name="Comma 2 2" xfId="64"/>
    <cellStyle name="Comma 2 2 2" xfId="65"/>
    <cellStyle name="Comma 2 2 3" xfId="66"/>
    <cellStyle name="Comma 2 2 4" xfId="67"/>
    <cellStyle name="Comma 2 2 5" xfId="68"/>
    <cellStyle name="Comma 2 2 6" xfId="69"/>
    <cellStyle name="Comma 2 2 7" xfId="70"/>
    <cellStyle name="Comma 2 2 8" xfId="71"/>
    <cellStyle name="Comma 3" xfId="72"/>
    <cellStyle name="Comma 3 2" xfId="73"/>
    <cellStyle name="Comma 3 3" xfId="74"/>
    <cellStyle name="Comma 3 4" xfId="75"/>
    <cellStyle name="Comma 3 5" xfId="76"/>
    <cellStyle name="Comma 3 6" xfId="77"/>
    <cellStyle name="Comma 3 7" xfId="78"/>
    <cellStyle name="Comma 3 8" xfId="79"/>
    <cellStyle name="Comma 4" xfId="80"/>
    <cellStyle name="Comma 5" xfId="891"/>
    <cellStyle name="Currency" xfId="81" builtinId="4"/>
    <cellStyle name="Currency 10" xfId="606"/>
    <cellStyle name="Currency 2" xfId="82"/>
    <cellStyle name="Currency 2 2" xfId="83"/>
    <cellStyle name="Currency 2 2 2" xfId="84"/>
    <cellStyle name="Currency 2 2 3" xfId="85"/>
    <cellStyle name="Currency 2 2 4" xfId="86"/>
    <cellStyle name="Currency 2 2 5" xfId="87"/>
    <cellStyle name="Currency 2 2 6" xfId="88"/>
    <cellStyle name="Currency 2 2 7" xfId="89"/>
    <cellStyle name="Currency 2 2 8" xfId="90"/>
    <cellStyle name="Currency 3" xfId="91"/>
    <cellStyle name="Currency 3 2" xfId="92"/>
    <cellStyle name="Currency 3 3" xfId="93"/>
    <cellStyle name="Currency 3 4" xfId="94"/>
    <cellStyle name="Currency 3 5" xfId="95"/>
    <cellStyle name="Currency 3 6" xfId="96"/>
    <cellStyle name="Currency 3 7" xfId="97"/>
    <cellStyle name="Currency 3 8" xfId="98"/>
    <cellStyle name="Currency 4" xfId="99"/>
    <cellStyle name="Currency 5" xfId="892"/>
    <cellStyle name="Explanatory Text" xfId="100" builtinId="53" customBuiltin="1"/>
    <cellStyle name="Explanatory Text 2" xfId="101"/>
    <cellStyle name="Good" xfId="102" builtinId="26" customBuiltin="1"/>
    <cellStyle name="Good 2" xfId="103"/>
    <cellStyle name="Heading 1" xfId="104" builtinId="16" customBuiltin="1"/>
    <cellStyle name="Heading 1 2" xfId="105"/>
    <cellStyle name="Heading 2" xfId="106" builtinId="17" customBuiltin="1"/>
    <cellStyle name="Heading 2 2" xfId="107"/>
    <cellStyle name="Heading 3" xfId="108" builtinId="18" customBuiltin="1"/>
    <cellStyle name="Heading 3 2" xfId="109"/>
    <cellStyle name="Heading 4" xfId="110" builtinId="19" customBuiltin="1"/>
    <cellStyle name="Heading 4 2" xfId="111"/>
    <cellStyle name="Input" xfId="112" builtinId="20" customBuiltin="1"/>
    <cellStyle name="Input 10" xfId="608"/>
    <cellStyle name="Input 2" xfId="113"/>
    <cellStyle name="Input 3" xfId="114"/>
    <cellStyle name="Input 4" xfId="115"/>
    <cellStyle name="Input 5" xfId="116"/>
    <cellStyle name="Input 6" xfId="117"/>
    <cellStyle name="Input 7" xfId="118"/>
    <cellStyle name="Input 8" xfId="119"/>
    <cellStyle name="Input 9" xfId="120"/>
    <cellStyle name="Linked Cell" xfId="121" builtinId="24" customBuiltin="1"/>
    <cellStyle name="Linked Cell 2" xfId="122"/>
    <cellStyle name="Neutral" xfId="123" builtinId="28" customBuiltin="1"/>
    <cellStyle name="Neutral 2" xfId="124"/>
    <cellStyle name="Normal" xfId="0" builtinId="0"/>
    <cellStyle name="Normal 10" xfId="324"/>
    <cellStyle name="Normal 2" xfId="125"/>
    <cellStyle name="Normal 2 2" xfId="126"/>
    <cellStyle name="Normal 2 3" xfId="127"/>
    <cellStyle name="Normal 2 4" xfId="128"/>
    <cellStyle name="Normal 2 5" xfId="129"/>
    <cellStyle name="Normal 2 6" xfId="130"/>
    <cellStyle name="Normal 2 7" xfId="131"/>
    <cellStyle name="Normal 2 8" xfId="132"/>
    <cellStyle name="Normal 3" xfId="133"/>
    <cellStyle name="Normal 3 10" xfId="200"/>
    <cellStyle name="Normal 3 10 2" xfId="234"/>
    <cellStyle name="Normal 3 10 2 2" xfId="305"/>
    <cellStyle name="Normal 3 10 2 2 2" xfId="587"/>
    <cellStyle name="Normal 3 10 2 2 2 2" xfId="871"/>
    <cellStyle name="Normal 3 10 2 2 3" xfId="731"/>
    <cellStyle name="Normal 3 10 2 2 4" xfId="447"/>
    <cellStyle name="Normal 3 10 2 3" xfId="517"/>
    <cellStyle name="Normal 3 10 2 3 2" xfId="801"/>
    <cellStyle name="Normal 3 10 2 4" xfId="661"/>
    <cellStyle name="Normal 3 10 2 5" xfId="377"/>
    <cellStyle name="Normal 3 10 3" xfId="271"/>
    <cellStyle name="Normal 3 10 3 2" xfId="553"/>
    <cellStyle name="Normal 3 10 3 2 2" xfId="837"/>
    <cellStyle name="Normal 3 10 3 3" xfId="697"/>
    <cellStyle name="Normal 3 10 3 4" xfId="413"/>
    <cellStyle name="Normal 3 10 4" xfId="483"/>
    <cellStyle name="Normal 3 10 4 2" xfId="767"/>
    <cellStyle name="Normal 3 10 5" xfId="627"/>
    <cellStyle name="Normal 3 10 6" xfId="343"/>
    <cellStyle name="Normal 3 11" xfId="251"/>
    <cellStyle name="Normal 3 11 2" xfId="322"/>
    <cellStyle name="Normal 3 11 2 2" xfId="604"/>
    <cellStyle name="Normal 3 11 2 2 2" xfId="888"/>
    <cellStyle name="Normal 3 11 2 3" xfId="748"/>
    <cellStyle name="Normal 3 11 2 4" xfId="464"/>
    <cellStyle name="Normal 3 11 3" xfId="534"/>
    <cellStyle name="Normal 3 11 3 2" xfId="818"/>
    <cellStyle name="Normal 3 11 4" xfId="678"/>
    <cellStyle name="Normal 3 11 5" xfId="394"/>
    <cellStyle name="Normal 3 12" xfId="217"/>
    <cellStyle name="Normal 3 12 2" xfId="288"/>
    <cellStyle name="Normal 3 12 2 2" xfId="570"/>
    <cellStyle name="Normal 3 12 2 2 2" xfId="854"/>
    <cellStyle name="Normal 3 12 2 3" xfId="714"/>
    <cellStyle name="Normal 3 12 2 4" xfId="430"/>
    <cellStyle name="Normal 3 12 3" xfId="500"/>
    <cellStyle name="Normal 3 12 3 2" xfId="784"/>
    <cellStyle name="Normal 3 12 4" xfId="644"/>
    <cellStyle name="Normal 3 12 5" xfId="360"/>
    <cellStyle name="Normal 3 13" xfId="254"/>
    <cellStyle name="Normal 3 13 2" xfId="536"/>
    <cellStyle name="Normal 3 13 2 2" xfId="820"/>
    <cellStyle name="Normal 3 13 3" xfId="680"/>
    <cellStyle name="Normal 3 13 4" xfId="396"/>
    <cellStyle name="Normal 3 14" xfId="466"/>
    <cellStyle name="Normal 3 14 2" xfId="750"/>
    <cellStyle name="Normal 3 15" xfId="610"/>
    <cellStyle name="Normal 3 16" xfId="326"/>
    <cellStyle name="Normal 3 2" xfId="134"/>
    <cellStyle name="Normal 3 2 10" xfId="252"/>
    <cellStyle name="Normal 3 2 10 2" xfId="323"/>
    <cellStyle name="Normal 3 2 10 2 2" xfId="605"/>
    <cellStyle name="Normal 3 2 10 2 2 2" xfId="889"/>
    <cellStyle name="Normal 3 2 10 2 3" xfId="749"/>
    <cellStyle name="Normal 3 2 10 2 4" xfId="465"/>
    <cellStyle name="Normal 3 2 10 3" xfId="535"/>
    <cellStyle name="Normal 3 2 10 3 2" xfId="819"/>
    <cellStyle name="Normal 3 2 10 4" xfId="679"/>
    <cellStyle name="Normal 3 2 10 5" xfId="395"/>
    <cellStyle name="Normal 3 2 11" xfId="218"/>
    <cellStyle name="Normal 3 2 11 2" xfId="289"/>
    <cellStyle name="Normal 3 2 11 2 2" xfId="571"/>
    <cellStyle name="Normal 3 2 11 2 2 2" xfId="855"/>
    <cellStyle name="Normal 3 2 11 2 3" xfId="715"/>
    <cellStyle name="Normal 3 2 11 2 4" xfId="431"/>
    <cellStyle name="Normal 3 2 11 3" xfId="501"/>
    <cellStyle name="Normal 3 2 11 3 2" xfId="785"/>
    <cellStyle name="Normal 3 2 11 4" xfId="645"/>
    <cellStyle name="Normal 3 2 11 5" xfId="361"/>
    <cellStyle name="Normal 3 2 12" xfId="255"/>
    <cellStyle name="Normal 3 2 12 2" xfId="537"/>
    <cellStyle name="Normal 3 2 12 2 2" xfId="821"/>
    <cellStyle name="Normal 3 2 12 3" xfId="681"/>
    <cellStyle name="Normal 3 2 12 4" xfId="397"/>
    <cellStyle name="Normal 3 2 13" xfId="467"/>
    <cellStyle name="Normal 3 2 13 2" xfId="751"/>
    <cellStyle name="Normal 3 2 14" xfId="611"/>
    <cellStyle name="Normal 3 2 15" xfId="327"/>
    <cellStyle name="Normal 3 2 2" xfId="135"/>
    <cellStyle name="Normal 3 2 2 2" xfId="202"/>
    <cellStyle name="Normal 3 2 2 2 2" xfId="236"/>
    <cellStyle name="Normal 3 2 2 2 2 2" xfId="307"/>
    <cellStyle name="Normal 3 2 2 2 2 2 2" xfId="589"/>
    <cellStyle name="Normal 3 2 2 2 2 2 2 2" xfId="873"/>
    <cellStyle name="Normal 3 2 2 2 2 2 3" xfId="733"/>
    <cellStyle name="Normal 3 2 2 2 2 2 4" xfId="449"/>
    <cellStyle name="Normal 3 2 2 2 2 3" xfId="519"/>
    <cellStyle name="Normal 3 2 2 2 2 3 2" xfId="803"/>
    <cellStyle name="Normal 3 2 2 2 2 4" xfId="663"/>
    <cellStyle name="Normal 3 2 2 2 2 5" xfId="379"/>
    <cellStyle name="Normal 3 2 2 2 3" xfId="273"/>
    <cellStyle name="Normal 3 2 2 2 3 2" xfId="555"/>
    <cellStyle name="Normal 3 2 2 2 3 2 2" xfId="839"/>
    <cellStyle name="Normal 3 2 2 2 3 3" xfId="699"/>
    <cellStyle name="Normal 3 2 2 2 3 4" xfId="415"/>
    <cellStyle name="Normal 3 2 2 2 4" xfId="485"/>
    <cellStyle name="Normal 3 2 2 2 4 2" xfId="769"/>
    <cellStyle name="Normal 3 2 2 2 5" xfId="629"/>
    <cellStyle name="Normal 3 2 2 2 6" xfId="345"/>
    <cellStyle name="Normal 3 2 2 3" xfId="219"/>
    <cellStyle name="Normal 3 2 2 3 2" xfId="290"/>
    <cellStyle name="Normal 3 2 2 3 2 2" xfId="572"/>
    <cellStyle name="Normal 3 2 2 3 2 2 2" xfId="856"/>
    <cellStyle name="Normal 3 2 2 3 2 3" xfId="716"/>
    <cellStyle name="Normal 3 2 2 3 2 4" xfId="432"/>
    <cellStyle name="Normal 3 2 2 3 3" xfId="502"/>
    <cellStyle name="Normal 3 2 2 3 3 2" xfId="786"/>
    <cellStyle name="Normal 3 2 2 3 4" xfId="646"/>
    <cellStyle name="Normal 3 2 2 3 5" xfId="362"/>
    <cellStyle name="Normal 3 2 2 4" xfId="256"/>
    <cellStyle name="Normal 3 2 2 4 2" xfId="538"/>
    <cellStyle name="Normal 3 2 2 4 2 2" xfId="822"/>
    <cellStyle name="Normal 3 2 2 4 3" xfId="682"/>
    <cellStyle name="Normal 3 2 2 4 4" xfId="398"/>
    <cellStyle name="Normal 3 2 2 5" xfId="468"/>
    <cellStyle name="Normal 3 2 2 5 2" xfId="752"/>
    <cellStyle name="Normal 3 2 2 6" xfId="612"/>
    <cellStyle name="Normal 3 2 2 7" xfId="328"/>
    <cellStyle name="Normal 3 2 3" xfId="136"/>
    <cellStyle name="Normal 3 2 3 2" xfId="203"/>
    <cellStyle name="Normal 3 2 3 2 2" xfId="237"/>
    <cellStyle name="Normal 3 2 3 2 2 2" xfId="308"/>
    <cellStyle name="Normal 3 2 3 2 2 2 2" xfId="590"/>
    <cellStyle name="Normal 3 2 3 2 2 2 2 2" xfId="874"/>
    <cellStyle name="Normal 3 2 3 2 2 2 3" xfId="734"/>
    <cellStyle name="Normal 3 2 3 2 2 2 4" xfId="450"/>
    <cellStyle name="Normal 3 2 3 2 2 3" xfId="520"/>
    <cellStyle name="Normal 3 2 3 2 2 3 2" xfId="804"/>
    <cellStyle name="Normal 3 2 3 2 2 4" xfId="664"/>
    <cellStyle name="Normal 3 2 3 2 2 5" xfId="380"/>
    <cellStyle name="Normal 3 2 3 2 3" xfId="274"/>
    <cellStyle name="Normal 3 2 3 2 3 2" xfId="556"/>
    <cellStyle name="Normal 3 2 3 2 3 2 2" xfId="840"/>
    <cellStyle name="Normal 3 2 3 2 3 3" xfId="700"/>
    <cellStyle name="Normal 3 2 3 2 3 4" xfId="416"/>
    <cellStyle name="Normal 3 2 3 2 4" xfId="486"/>
    <cellStyle name="Normal 3 2 3 2 4 2" xfId="770"/>
    <cellStyle name="Normal 3 2 3 2 5" xfId="630"/>
    <cellStyle name="Normal 3 2 3 2 6" xfId="346"/>
    <cellStyle name="Normal 3 2 3 3" xfId="220"/>
    <cellStyle name="Normal 3 2 3 3 2" xfId="291"/>
    <cellStyle name="Normal 3 2 3 3 2 2" xfId="573"/>
    <cellStyle name="Normal 3 2 3 3 2 2 2" xfId="857"/>
    <cellStyle name="Normal 3 2 3 3 2 3" xfId="717"/>
    <cellStyle name="Normal 3 2 3 3 2 4" xfId="433"/>
    <cellStyle name="Normal 3 2 3 3 3" xfId="503"/>
    <cellStyle name="Normal 3 2 3 3 3 2" xfId="787"/>
    <cellStyle name="Normal 3 2 3 3 4" xfId="647"/>
    <cellStyle name="Normal 3 2 3 3 5" xfId="363"/>
    <cellStyle name="Normal 3 2 3 4" xfId="257"/>
    <cellStyle name="Normal 3 2 3 4 2" xfId="539"/>
    <cellStyle name="Normal 3 2 3 4 2 2" xfId="823"/>
    <cellStyle name="Normal 3 2 3 4 3" xfId="683"/>
    <cellStyle name="Normal 3 2 3 4 4" xfId="399"/>
    <cellStyle name="Normal 3 2 3 5" xfId="469"/>
    <cellStyle name="Normal 3 2 3 5 2" xfId="753"/>
    <cellStyle name="Normal 3 2 3 6" xfId="613"/>
    <cellStyle name="Normal 3 2 3 7" xfId="329"/>
    <cellStyle name="Normal 3 2 4" xfId="137"/>
    <cellStyle name="Normal 3 2 4 2" xfId="204"/>
    <cellStyle name="Normal 3 2 4 2 2" xfId="238"/>
    <cellStyle name="Normal 3 2 4 2 2 2" xfId="309"/>
    <cellStyle name="Normal 3 2 4 2 2 2 2" xfId="591"/>
    <cellStyle name="Normal 3 2 4 2 2 2 2 2" xfId="875"/>
    <cellStyle name="Normal 3 2 4 2 2 2 3" xfId="735"/>
    <cellStyle name="Normal 3 2 4 2 2 2 4" xfId="451"/>
    <cellStyle name="Normal 3 2 4 2 2 3" xfId="521"/>
    <cellStyle name="Normal 3 2 4 2 2 3 2" xfId="805"/>
    <cellStyle name="Normal 3 2 4 2 2 4" xfId="665"/>
    <cellStyle name="Normal 3 2 4 2 2 5" xfId="381"/>
    <cellStyle name="Normal 3 2 4 2 3" xfId="275"/>
    <cellStyle name="Normal 3 2 4 2 3 2" xfId="557"/>
    <cellStyle name="Normal 3 2 4 2 3 2 2" xfId="841"/>
    <cellStyle name="Normal 3 2 4 2 3 3" xfId="701"/>
    <cellStyle name="Normal 3 2 4 2 3 4" xfId="417"/>
    <cellStyle name="Normal 3 2 4 2 4" xfId="487"/>
    <cellStyle name="Normal 3 2 4 2 4 2" xfId="771"/>
    <cellStyle name="Normal 3 2 4 2 5" xfId="631"/>
    <cellStyle name="Normal 3 2 4 2 6" xfId="347"/>
    <cellStyle name="Normal 3 2 4 3" xfId="221"/>
    <cellStyle name="Normal 3 2 4 3 2" xfId="292"/>
    <cellStyle name="Normal 3 2 4 3 2 2" xfId="574"/>
    <cellStyle name="Normal 3 2 4 3 2 2 2" xfId="858"/>
    <cellStyle name="Normal 3 2 4 3 2 3" xfId="718"/>
    <cellStyle name="Normal 3 2 4 3 2 4" xfId="434"/>
    <cellStyle name="Normal 3 2 4 3 3" xfId="504"/>
    <cellStyle name="Normal 3 2 4 3 3 2" xfId="788"/>
    <cellStyle name="Normal 3 2 4 3 4" xfId="648"/>
    <cellStyle name="Normal 3 2 4 3 5" xfId="364"/>
    <cellStyle name="Normal 3 2 4 4" xfId="258"/>
    <cellStyle name="Normal 3 2 4 4 2" xfId="540"/>
    <cellStyle name="Normal 3 2 4 4 2 2" xfId="824"/>
    <cellStyle name="Normal 3 2 4 4 3" xfId="684"/>
    <cellStyle name="Normal 3 2 4 4 4" xfId="400"/>
    <cellStyle name="Normal 3 2 4 5" xfId="470"/>
    <cellStyle name="Normal 3 2 4 5 2" xfId="754"/>
    <cellStyle name="Normal 3 2 4 6" xfId="614"/>
    <cellStyle name="Normal 3 2 4 7" xfId="330"/>
    <cellStyle name="Normal 3 2 5" xfId="138"/>
    <cellStyle name="Normal 3 2 5 2" xfId="205"/>
    <cellStyle name="Normal 3 2 5 2 2" xfId="239"/>
    <cellStyle name="Normal 3 2 5 2 2 2" xfId="310"/>
    <cellStyle name="Normal 3 2 5 2 2 2 2" xfId="592"/>
    <cellStyle name="Normal 3 2 5 2 2 2 2 2" xfId="876"/>
    <cellStyle name="Normal 3 2 5 2 2 2 3" xfId="736"/>
    <cellStyle name="Normal 3 2 5 2 2 2 4" xfId="452"/>
    <cellStyle name="Normal 3 2 5 2 2 3" xfId="522"/>
    <cellStyle name="Normal 3 2 5 2 2 3 2" xfId="806"/>
    <cellStyle name="Normal 3 2 5 2 2 4" xfId="666"/>
    <cellStyle name="Normal 3 2 5 2 2 5" xfId="382"/>
    <cellStyle name="Normal 3 2 5 2 3" xfId="276"/>
    <cellStyle name="Normal 3 2 5 2 3 2" xfId="558"/>
    <cellStyle name="Normal 3 2 5 2 3 2 2" xfId="842"/>
    <cellStyle name="Normal 3 2 5 2 3 3" xfId="702"/>
    <cellStyle name="Normal 3 2 5 2 3 4" xfId="418"/>
    <cellStyle name="Normal 3 2 5 2 4" xfId="488"/>
    <cellStyle name="Normal 3 2 5 2 4 2" xfId="772"/>
    <cellStyle name="Normal 3 2 5 2 5" xfId="632"/>
    <cellStyle name="Normal 3 2 5 2 6" xfId="348"/>
    <cellStyle name="Normal 3 2 5 3" xfId="222"/>
    <cellStyle name="Normal 3 2 5 3 2" xfId="293"/>
    <cellStyle name="Normal 3 2 5 3 2 2" xfId="575"/>
    <cellStyle name="Normal 3 2 5 3 2 2 2" xfId="859"/>
    <cellStyle name="Normal 3 2 5 3 2 3" xfId="719"/>
    <cellStyle name="Normal 3 2 5 3 2 4" xfId="435"/>
    <cellStyle name="Normal 3 2 5 3 3" xfId="505"/>
    <cellStyle name="Normal 3 2 5 3 3 2" xfId="789"/>
    <cellStyle name="Normal 3 2 5 3 4" xfId="649"/>
    <cellStyle name="Normal 3 2 5 3 5" xfId="365"/>
    <cellStyle name="Normal 3 2 5 4" xfId="259"/>
    <cellStyle name="Normal 3 2 5 4 2" xfId="541"/>
    <cellStyle name="Normal 3 2 5 4 2 2" xfId="825"/>
    <cellStyle name="Normal 3 2 5 4 3" xfId="685"/>
    <cellStyle name="Normal 3 2 5 4 4" xfId="401"/>
    <cellStyle name="Normal 3 2 5 5" xfId="471"/>
    <cellStyle name="Normal 3 2 5 5 2" xfId="755"/>
    <cellStyle name="Normal 3 2 5 6" xfId="615"/>
    <cellStyle name="Normal 3 2 5 7" xfId="331"/>
    <cellStyle name="Normal 3 2 6" xfId="139"/>
    <cellStyle name="Normal 3 2 6 2" xfId="206"/>
    <cellStyle name="Normal 3 2 6 2 2" xfId="240"/>
    <cellStyle name="Normal 3 2 6 2 2 2" xfId="311"/>
    <cellStyle name="Normal 3 2 6 2 2 2 2" xfId="593"/>
    <cellStyle name="Normal 3 2 6 2 2 2 2 2" xfId="877"/>
    <cellStyle name="Normal 3 2 6 2 2 2 3" xfId="737"/>
    <cellStyle name="Normal 3 2 6 2 2 2 4" xfId="453"/>
    <cellStyle name="Normal 3 2 6 2 2 3" xfId="523"/>
    <cellStyle name="Normal 3 2 6 2 2 3 2" xfId="807"/>
    <cellStyle name="Normal 3 2 6 2 2 4" xfId="667"/>
    <cellStyle name="Normal 3 2 6 2 2 5" xfId="383"/>
    <cellStyle name="Normal 3 2 6 2 3" xfId="277"/>
    <cellStyle name="Normal 3 2 6 2 3 2" xfId="559"/>
    <cellStyle name="Normal 3 2 6 2 3 2 2" xfId="843"/>
    <cellStyle name="Normal 3 2 6 2 3 3" xfId="703"/>
    <cellStyle name="Normal 3 2 6 2 3 4" xfId="419"/>
    <cellStyle name="Normal 3 2 6 2 4" xfId="489"/>
    <cellStyle name="Normal 3 2 6 2 4 2" xfId="773"/>
    <cellStyle name="Normal 3 2 6 2 5" xfId="633"/>
    <cellStyle name="Normal 3 2 6 2 6" xfId="349"/>
    <cellStyle name="Normal 3 2 6 3" xfId="223"/>
    <cellStyle name="Normal 3 2 6 3 2" xfId="294"/>
    <cellStyle name="Normal 3 2 6 3 2 2" xfId="576"/>
    <cellStyle name="Normal 3 2 6 3 2 2 2" xfId="860"/>
    <cellStyle name="Normal 3 2 6 3 2 3" xfId="720"/>
    <cellStyle name="Normal 3 2 6 3 2 4" xfId="436"/>
    <cellStyle name="Normal 3 2 6 3 3" xfId="506"/>
    <cellStyle name="Normal 3 2 6 3 3 2" xfId="790"/>
    <cellStyle name="Normal 3 2 6 3 4" xfId="650"/>
    <cellStyle name="Normal 3 2 6 3 5" xfId="366"/>
    <cellStyle name="Normal 3 2 6 4" xfId="260"/>
    <cellStyle name="Normal 3 2 6 4 2" xfId="542"/>
    <cellStyle name="Normal 3 2 6 4 2 2" xfId="826"/>
    <cellStyle name="Normal 3 2 6 4 3" xfId="686"/>
    <cellStyle name="Normal 3 2 6 4 4" xfId="402"/>
    <cellStyle name="Normal 3 2 6 5" xfId="472"/>
    <cellStyle name="Normal 3 2 6 5 2" xfId="756"/>
    <cellStyle name="Normal 3 2 6 6" xfId="616"/>
    <cellStyle name="Normal 3 2 6 7" xfId="332"/>
    <cellStyle name="Normal 3 2 7" xfId="140"/>
    <cellStyle name="Normal 3 2 7 2" xfId="207"/>
    <cellStyle name="Normal 3 2 7 2 2" xfId="241"/>
    <cellStyle name="Normal 3 2 7 2 2 2" xfId="312"/>
    <cellStyle name="Normal 3 2 7 2 2 2 2" xfId="594"/>
    <cellStyle name="Normal 3 2 7 2 2 2 2 2" xfId="878"/>
    <cellStyle name="Normal 3 2 7 2 2 2 3" xfId="738"/>
    <cellStyle name="Normal 3 2 7 2 2 2 4" xfId="454"/>
    <cellStyle name="Normal 3 2 7 2 2 3" xfId="524"/>
    <cellStyle name="Normal 3 2 7 2 2 3 2" xfId="808"/>
    <cellStyle name="Normal 3 2 7 2 2 4" xfId="668"/>
    <cellStyle name="Normal 3 2 7 2 2 5" xfId="384"/>
    <cellStyle name="Normal 3 2 7 2 3" xfId="278"/>
    <cellStyle name="Normal 3 2 7 2 3 2" xfId="560"/>
    <cellStyle name="Normal 3 2 7 2 3 2 2" xfId="844"/>
    <cellStyle name="Normal 3 2 7 2 3 3" xfId="704"/>
    <cellStyle name="Normal 3 2 7 2 3 4" xfId="420"/>
    <cellStyle name="Normal 3 2 7 2 4" xfId="490"/>
    <cellStyle name="Normal 3 2 7 2 4 2" xfId="774"/>
    <cellStyle name="Normal 3 2 7 2 5" xfId="634"/>
    <cellStyle name="Normal 3 2 7 2 6" xfId="350"/>
    <cellStyle name="Normal 3 2 7 3" xfId="224"/>
    <cellStyle name="Normal 3 2 7 3 2" xfId="295"/>
    <cellStyle name="Normal 3 2 7 3 2 2" xfId="577"/>
    <cellStyle name="Normal 3 2 7 3 2 2 2" xfId="861"/>
    <cellStyle name="Normal 3 2 7 3 2 3" xfId="721"/>
    <cellStyle name="Normal 3 2 7 3 2 4" xfId="437"/>
    <cellStyle name="Normal 3 2 7 3 3" xfId="507"/>
    <cellStyle name="Normal 3 2 7 3 3 2" xfId="791"/>
    <cellStyle name="Normal 3 2 7 3 4" xfId="651"/>
    <cellStyle name="Normal 3 2 7 3 5" xfId="367"/>
    <cellStyle name="Normal 3 2 7 4" xfId="261"/>
    <cellStyle name="Normal 3 2 7 4 2" xfId="543"/>
    <cellStyle name="Normal 3 2 7 4 2 2" xfId="827"/>
    <cellStyle name="Normal 3 2 7 4 3" xfId="687"/>
    <cellStyle name="Normal 3 2 7 4 4" xfId="403"/>
    <cellStyle name="Normal 3 2 7 5" xfId="473"/>
    <cellStyle name="Normal 3 2 7 5 2" xfId="757"/>
    <cellStyle name="Normal 3 2 7 6" xfId="617"/>
    <cellStyle name="Normal 3 2 7 7" xfId="333"/>
    <cellStyle name="Normal 3 2 8" xfId="141"/>
    <cellStyle name="Normal 3 2 8 2" xfId="208"/>
    <cellStyle name="Normal 3 2 8 2 2" xfId="242"/>
    <cellStyle name="Normal 3 2 8 2 2 2" xfId="313"/>
    <cellStyle name="Normal 3 2 8 2 2 2 2" xfId="595"/>
    <cellStyle name="Normal 3 2 8 2 2 2 2 2" xfId="879"/>
    <cellStyle name="Normal 3 2 8 2 2 2 3" xfId="739"/>
    <cellStyle name="Normal 3 2 8 2 2 2 4" xfId="455"/>
    <cellStyle name="Normal 3 2 8 2 2 3" xfId="525"/>
    <cellStyle name="Normal 3 2 8 2 2 3 2" xfId="809"/>
    <cellStyle name="Normal 3 2 8 2 2 4" xfId="669"/>
    <cellStyle name="Normal 3 2 8 2 2 5" xfId="385"/>
    <cellStyle name="Normal 3 2 8 2 3" xfId="279"/>
    <cellStyle name="Normal 3 2 8 2 3 2" xfId="561"/>
    <cellStyle name="Normal 3 2 8 2 3 2 2" xfId="845"/>
    <cellStyle name="Normal 3 2 8 2 3 3" xfId="705"/>
    <cellStyle name="Normal 3 2 8 2 3 4" xfId="421"/>
    <cellStyle name="Normal 3 2 8 2 4" xfId="491"/>
    <cellStyle name="Normal 3 2 8 2 4 2" xfId="775"/>
    <cellStyle name="Normal 3 2 8 2 5" xfId="635"/>
    <cellStyle name="Normal 3 2 8 2 6" xfId="351"/>
    <cellStyle name="Normal 3 2 8 3" xfId="225"/>
    <cellStyle name="Normal 3 2 8 3 2" xfId="296"/>
    <cellStyle name="Normal 3 2 8 3 2 2" xfId="578"/>
    <cellStyle name="Normal 3 2 8 3 2 2 2" xfId="862"/>
    <cellStyle name="Normal 3 2 8 3 2 3" xfId="722"/>
    <cellStyle name="Normal 3 2 8 3 2 4" xfId="438"/>
    <cellStyle name="Normal 3 2 8 3 3" xfId="508"/>
    <cellStyle name="Normal 3 2 8 3 3 2" xfId="792"/>
    <cellStyle name="Normal 3 2 8 3 4" xfId="652"/>
    <cellStyle name="Normal 3 2 8 3 5" xfId="368"/>
    <cellStyle name="Normal 3 2 8 4" xfId="262"/>
    <cellStyle name="Normal 3 2 8 4 2" xfId="544"/>
    <cellStyle name="Normal 3 2 8 4 2 2" xfId="828"/>
    <cellStyle name="Normal 3 2 8 4 3" xfId="688"/>
    <cellStyle name="Normal 3 2 8 4 4" xfId="404"/>
    <cellStyle name="Normal 3 2 8 5" xfId="474"/>
    <cellStyle name="Normal 3 2 8 5 2" xfId="758"/>
    <cellStyle name="Normal 3 2 8 6" xfId="618"/>
    <cellStyle name="Normal 3 2 8 7" xfId="334"/>
    <cellStyle name="Normal 3 2 9" xfId="201"/>
    <cellStyle name="Normal 3 2 9 2" xfId="235"/>
    <cellStyle name="Normal 3 2 9 2 2" xfId="306"/>
    <cellStyle name="Normal 3 2 9 2 2 2" xfId="588"/>
    <cellStyle name="Normal 3 2 9 2 2 2 2" xfId="872"/>
    <cellStyle name="Normal 3 2 9 2 2 3" xfId="732"/>
    <cellStyle name="Normal 3 2 9 2 2 4" xfId="448"/>
    <cellStyle name="Normal 3 2 9 2 3" xfId="518"/>
    <cellStyle name="Normal 3 2 9 2 3 2" xfId="802"/>
    <cellStyle name="Normal 3 2 9 2 4" xfId="662"/>
    <cellStyle name="Normal 3 2 9 2 5" xfId="378"/>
    <cellStyle name="Normal 3 2 9 3" xfId="272"/>
    <cellStyle name="Normal 3 2 9 3 2" xfId="554"/>
    <cellStyle name="Normal 3 2 9 3 2 2" xfId="838"/>
    <cellStyle name="Normal 3 2 9 3 3" xfId="698"/>
    <cellStyle name="Normal 3 2 9 3 4" xfId="414"/>
    <cellStyle name="Normal 3 2 9 4" xfId="484"/>
    <cellStyle name="Normal 3 2 9 4 2" xfId="768"/>
    <cellStyle name="Normal 3 2 9 5" xfId="628"/>
    <cellStyle name="Normal 3 2 9 6" xfId="344"/>
    <cellStyle name="Normal 3 3" xfId="142"/>
    <cellStyle name="Normal 3 3 2" xfId="209"/>
    <cellStyle name="Normal 3 3 2 2" xfId="243"/>
    <cellStyle name="Normal 3 3 2 2 2" xfId="314"/>
    <cellStyle name="Normal 3 3 2 2 2 2" xfId="596"/>
    <cellStyle name="Normal 3 3 2 2 2 2 2" xfId="880"/>
    <cellStyle name="Normal 3 3 2 2 2 3" xfId="740"/>
    <cellStyle name="Normal 3 3 2 2 2 4" xfId="456"/>
    <cellStyle name="Normal 3 3 2 2 3" xfId="526"/>
    <cellStyle name="Normal 3 3 2 2 3 2" xfId="810"/>
    <cellStyle name="Normal 3 3 2 2 4" xfId="670"/>
    <cellStyle name="Normal 3 3 2 2 5" xfId="386"/>
    <cellStyle name="Normal 3 3 2 3" xfId="280"/>
    <cellStyle name="Normal 3 3 2 3 2" xfId="562"/>
    <cellStyle name="Normal 3 3 2 3 2 2" xfId="846"/>
    <cellStyle name="Normal 3 3 2 3 3" xfId="706"/>
    <cellStyle name="Normal 3 3 2 3 4" xfId="422"/>
    <cellStyle name="Normal 3 3 2 4" xfId="492"/>
    <cellStyle name="Normal 3 3 2 4 2" xfId="776"/>
    <cellStyle name="Normal 3 3 2 5" xfId="636"/>
    <cellStyle name="Normal 3 3 2 6" xfId="352"/>
    <cellStyle name="Normal 3 3 3" xfId="226"/>
    <cellStyle name="Normal 3 3 3 2" xfId="297"/>
    <cellStyle name="Normal 3 3 3 2 2" xfId="579"/>
    <cellStyle name="Normal 3 3 3 2 2 2" xfId="863"/>
    <cellStyle name="Normal 3 3 3 2 3" xfId="723"/>
    <cellStyle name="Normal 3 3 3 2 4" xfId="439"/>
    <cellStyle name="Normal 3 3 3 3" xfId="509"/>
    <cellStyle name="Normal 3 3 3 3 2" xfId="793"/>
    <cellStyle name="Normal 3 3 3 4" xfId="653"/>
    <cellStyle name="Normal 3 3 3 5" xfId="369"/>
    <cellStyle name="Normal 3 3 4" xfId="263"/>
    <cellStyle name="Normal 3 3 4 2" xfId="545"/>
    <cellStyle name="Normal 3 3 4 2 2" xfId="829"/>
    <cellStyle name="Normal 3 3 4 3" xfId="689"/>
    <cellStyle name="Normal 3 3 4 4" xfId="405"/>
    <cellStyle name="Normal 3 3 5" xfId="475"/>
    <cellStyle name="Normal 3 3 5 2" xfId="759"/>
    <cellStyle name="Normal 3 3 6" xfId="619"/>
    <cellStyle name="Normal 3 3 7" xfId="335"/>
    <cellStyle name="Normal 3 4" xfId="143"/>
    <cellStyle name="Normal 3 4 2" xfId="210"/>
    <cellStyle name="Normal 3 4 2 2" xfId="244"/>
    <cellStyle name="Normal 3 4 2 2 2" xfId="315"/>
    <cellStyle name="Normal 3 4 2 2 2 2" xfId="597"/>
    <cellStyle name="Normal 3 4 2 2 2 2 2" xfId="881"/>
    <cellStyle name="Normal 3 4 2 2 2 3" xfId="741"/>
    <cellStyle name="Normal 3 4 2 2 2 4" xfId="457"/>
    <cellStyle name="Normal 3 4 2 2 3" xfId="527"/>
    <cellStyle name="Normal 3 4 2 2 3 2" xfId="811"/>
    <cellStyle name="Normal 3 4 2 2 4" xfId="671"/>
    <cellStyle name="Normal 3 4 2 2 5" xfId="387"/>
    <cellStyle name="Normal 3 4 2 3" xfId="281"/>
    <cellStyle name="Normal 3 4 2 3 2" xfId="563"/>
    <cellStyle name="Normal 3 4 2 3 2 2" xfId="847"/>
    <cellStyle name="Normal 3 4 2 3 3" xfId="707"/>
    <cellStyle name="Normal 3 4 2 3 4" xfId="423"/>
    <cellStyle name="Normal 3 4 2 4" xfId="493"/>
    <cellStyle name="Normal 3 4 2 4 2" xfId="777"/>
    <cellStyle name="Normal 3 4 2 5" xfId="637"/>
    <cellStyle name="Normal 3 4 2 6" xfId="353"/>
    <cellStyle name="Normal 3 4 3" xfId="227"/>
    <cellStyle name="Normal 3 4 3 2" xfId="298"/>
    <cellStyle name="Normal 3 4 3 2 2" xfId="580"/>
    <cellStyle name="Normal 3 4 3 2 2 2" xfId="864"/>
    <cellStyle name="Normal 3 4 3 2 3" xfId="724"/>
    <cellStyle name="Normal 3 4 3 2 4" xfId="440"/>
    <cellStyle name="Normal 3 4 3 3" xfId="510"/>
    <cellStyle name="Normal 3 4 3 3 2" xfId="794"/>
    <cellStyle name="Normal 3 4 3 4" xfId="654"/>
    <cellStyle name="Normal 3 4 3 5" xfId="370"/>
    <cellStyle name="Normal 3 4 4" xfId="264"/>
    <cellStyle name="Normal 3 4 4 2" xfId="546"/>
    <cellStyle name="Normal 3 4 4 2 2" xfId="830"/>
    <cellStyle name="Normal 3 4 4 3" xfId="690"/>
    <cellStyle name="Normal 3 4 4 4" xfId="406"/>
    <cellStyle name="Normal 3 4 5" xfId="476"/>
    <cellStyle name="Normal 3 4 5 2" xfId="760"/>
    <cellStyle name="Normal 3 4 6" xfId="620"/>
    <cellStyle name="Normal 3 4 7" xfId="336"/>
    <cellStyle name="Normal 3 5" xfId="144"/>
    <cellStyle name="Normal 3 5 2" xfId="211"/>
    <cellStyle name="Normal 3 5 2 2" xfId="245"/>
    <cellStyle name="Normal 3 5 2 2 2" xfId="316"/>
    <cellStyle name="Normal 3 5 2 2 2 2" xfId="598"/>
    <cellStyle name="Normal 3 5 2 2 2 2 2" xfId="882"/>
    <cellStyle name="Normal 3 5 2 2 2 3" xfId="742"/>
    <cellStyle name="Normal 3 5 2 2 2 4" xfId="458"/>
    <cellStyle name="Normal 3 5 2 2 3" xfId="528"/>
    <cellStyle name="Normal 3 5 2 2 3 2" xfId="812"/>
    <cellStyle name="Normal 3 5 2 2 4" xfId="672"/>
    <cellStyle name="Normal 3 5 2 2 5" xfId="388"/>
    <cellStyle name="Normal 3 5 2 3" xfId="282"/>
    <cellStyle name="Normal 3 5 2 3 2" xfId="564"/>
    <cellStyle name="Normal 3 5 2 3 2 2" xfId="848"/>
    <cellStyle name="Normal 3 5 2 3 3" xfId="708"/>
    <cellStyle name="Normal 3 5 2 3 4" xfId="424"/>
    <cellStyle name="Normal 3 5 2 4" xfId="494"/>
    <cellStyle name="Normal 3 5 2 4 2" xfId="778"/>
    <cellStyle name="Normal 3 5 2 5" xfId="638"/>
    <cellStyle name="Normal 3 5 2 6" xfId="354"/>
    <cellStyle name="Normal 3 5 3" xfId="228"/>
    <cellStyle name="Normal 3 5 3 2" xfId="299"/>
    <cellStyle name="Normal 3 5 3 2 2" xfId="581"/>
    <cellStyle name="Normal 3 5 3 2 2 2" xfId="865"/>
    <cellStyle name="Normal 3 5 3 2 3" xfId="725"/>
    <cellStyle name="Normal 3 5 3 2 4" xfId="441"/>
    <cellStyle name="Normal 3 5 3 3" xfId="511"/>
    <cellStyle name="Normal 3 5 3 3 2" xfId="795"/>
    <cellStyle name="Normal 3 5 3 4" xfId="655"/>
    <cellStyle name="Normal 3 5 3 5" xfId="371"/>
    <cellStyle name="Normal 3 5 4" xfId="265"/>
    <cellStyle name="Normal 3 5 4 2" xfId="547"/>
    <cellStyle name="Normal 3 5 4 2 2" xfId="831"/>
    <cellStyle name="Normal 3 5 4 3" xfId="691"/>
    <cellStyle name="Normal 3 5 4 4" xfId="407"/>
    <cellStyle name="Normal 3 5 5" xfId="477"/>
    <cellStyle name="Normal 3 5 5 2" xfId="761"/>
    <cellStyle name="Normal 3 5 6" xfId="621"/>
    <cellStyle name="Normal 3 5 7" xfId="337"/>
    <cellStyle name="Normal 3 6" xfId="145"/>
    <cellStyle name="Normal 3 6 2" xfId="212"/>
    <cellStyle name="Normal 3 6 2 2" xfId="246"/>
    <cellStyle name="Normal 3 6 2 2 2" xfId="317"/>
    <cellStyle name="Normal 3 6 2 2 2 2" xfId="599"/>
    <cellStyle name="Normal 3 6 2 2 2 2 2" xfId="883"/>
    <cellStyle name="Normal 3 6 2 2 2 3" xfId="743"/>
    <cellStyle name="Normal 3 6 2 2 2 4" xfId="459"/>
    <cellStyle name="Normal 3 6 2 2 3" xfId="529"/>
    <cellStyle name="Normal 3 6 2 2 3 2" xfId="813"/>
    <cellStyle name="Normal 3 6 2 2 4" xfId="673"/>
    <cellStyle name="Normal 3 6 2 2 5" xfId="389"/>
    <cellStyle name="Normal 3 6 2 3" xfId="283"/>
    <cellStyle name="Normal 3 6 2 3 2" xfId="565"/>
    <cellStyle name="Normal 3 6 2 3 2 2" xfId="849"/>
    <cellStyle name="Normal 3 6 2 3 3" xfId="709"/>
    <cellStyle name="Normal 3 6 2 3 4" xfId="425"/>
    <cellStyle name="Normal 3 6 2 4" xfId="495"/>
    <cellStyle name="Normal 3 6 2 4 2" xfId="779"/>
    <cellStyle name="Normal 3 6 2 5" xfId="639"/>
    <cellStyle name="Normal 3 6 2 6" xfId="355"/>
    <cellStyle name="Normal 3 6 3" xfId="229"/>
    <cellStyle name="Normal 3 6 3 2" xfId="300"/>
    <cellStyle name="Normal 3 6 3 2 2" xfId="582"/>
    <cellStyle name="Normal 3 6 3 2 2 2" xfId="866"/>
    <cellStyle name="Normal 3 6 3 2 3" xfId="726"/>
    <cellStyle name="Normal 3 6 3 2 4" xfId="442"/>
    <cellStyle name="Normal 3 6 3 3" xfId="512"/>
    <cellStyle name="Normal 3 6 3 3 2" xfId="796"/>
    <cellStyle name="Normal 3 6 3 4" xfId="656"/>
    <cellStyle name="Normal 3 6 3 5" xfId="372"/>
    <cellStyle name="Normal 3 6 4" xfId="266"/>
    <cellStyle name="Normal 3 6 4 2" xfId="548"/>
    <cellStyle name="Normal 3 6 4 2 2" xfId="832"/>
    <cellStyle name="Normal 3 6 4 3" xfId="692"/>
    <cellStyle name="Normal 3 6 4 4" xfId="408"/>
    <cellStyle name="Normal 3 6 5" xfId="478"/>
    <cellStyle name="Normal 3 6 5 2" xfId="762"/>
    <cellStyle name="Normal 3 6 6" xfId="622"/>
    <cellStyle name="Normal 3 6 7" xfId="338"/>
    <cellStyle name="Normal 3 7" xfId="146"/>
    <cellStyle name="Normal 3 7 2" xfId="213"/>
    <cellStyle name="Normal 3 7 2 2" xfId="247"/>
    <cellStyle name="Normal 3 7 2 2 2" xfId="318"/>
    <cellStyle name="Normal 3 7 2 2 2 2" xfId="600"/>
    <cellStyle name="Normal 3 7 2 2 2 2 2" xfId="884"/>
    <cellStyle name="Normal 3 7 2 2 2 3" xfId="744"/>
    <cellStyle name="Normal 3 7 2 2 2 4" xfId="460"/>
    <cellStyle name="Normal 3 7 2 2 3" xfId="530"/>
    <cellStyle name="Normal 3 7 2 2 3 2" xfId="814"/>
    <cellStyle name="Normal 3 7 2 2 4" xfId="674"/>
    <cellStyle name="Normal 3 7 2 2 5" xfId="390"/>
    <cellStyle name="Normal 3 7 2 3" xfId="284"/>
    <cellStyle name="Normal 3 7 2 3 2" xfId="566"/>
    <cellStyle name="Normal 3 7 2 3 2 2" xfId="850"/>
    <cellStyle name="Normal 3 7 2 3 3" xfId="710"/>
    <cellStyle name="Normal 3 7 2 3 4" xfId="426"/>
    <cellStyle name="Normal 3 7 2 4" xfId="496"/>
    <cellStyle name="Normal 3 7 2 4 2" xfId="780"/>
    <cellStyle name="Normal 3 7 2 5" xfId="640"/>
    <cellStyle name="Normal 3 7 2 6" xfId="356"/>
    <cellStyle name="Normal 3 7 3" xfId="230"/>
    <cellStyle name="Normal 3 7 3 2" xfId="301"/>
    <cellStyle name="Normal 3 7 3 2 2" xfId="583"/>
    <cellStyle name="Normal 3 7 3 2 2 2" xfId="867"/>
    <cellStyle name="Normal 3 7 3 2 3" xfId="727"/>
    <cellStyle name="Normal 3 7 3 2 4" xfId="443"/>
    <cellStyle name="Normal 3 7 3 3" xfId="513"/>
    <cellStyle name="Normal 3 7 3 3 2" xfId="797"/>
    <cellStyle name="Normal 3 7 3 4" xfId="657"/>
    <cellStyle name="Normal 3 7 3 5" xfId="373"/>
    <cellStyle name="Normal 3 7 4" xfId="267"/>
    <cellStyle name="Normal 3 7 4 2" xfId="549"/>
    <cellStyle name="Normal 3 7 4 2 2" xfId="833"/>
    <cellStyle name="Normal 3 7 4 3" xfId="693"/>
    <cellStyle name="Normal 3 7 4 4" xfId="409"/>
    <cellStyle name="Normal 3 7 5" xfId="479"/>
    <cellStyle name="Normal 3 7 5 2" xfId="763"/>
    <cellStyle name="Normal 3 7 6" xfId="623"/>
    <cellStyle name="Normal 3 7 7" xfId="339"/>
    <cellStyle name="Normal 3 8" xfId="147"/>
    <cellStyle name="Normal 3 8 2" xfId="214"/>
    <cellStyle name="Normal 3 8 2 2" xfId="248"/>
    <cellStyle name="Normal 3 8 2 2 2" xfId="319"/>
    <cellStyle name="Normal 3 8 2 2 2 2" xfId="601"/>
    <cellStyle name="Normal 3 8 2 2 2 2 2" xfId="885"/>
    <cellStyle name="Normal 3 8 2 2 2 3" xfId="745"/>
    <cellStyle name="Normal 3 8 2 2 2 4" xfId="461"/>
    <cellStyle name="Normal 3 8 2 2 3" xfId="531"/>
    <cellStyle name="Normal 3 8 2 2 3 2" xfId="815"/>
    <cellStyle name="Normal 3 8 2 2 4" xfId="675"/>
    <cellStyle name="Normal 3 8 2 2 5" xfId="391"/>
    <cellStyle name="Normal 3 8 2 3" xfId="285"/>
    <cellStyle name="Normal 3 8 2 3 2" xfId="567"/>
    <cellStyle name="Normal 3 8 2 3 2 2" xfId="851"/>
    <cellStyle name="Normal 3 8 2 3 3" xfId="711"/>
    <cellStyle name="Normal 3 8 2 3 4" xfId="427"/>
    <cellStyle name="Normal 3 8 2 4" xfId="497"/>
    <cellStyle name="Normal 3 8 2 4 2" xfId="781"/>
    <cellStyle name="Normal 3 8 2 5" xfId="641"/>
    <cellStyle name="Normal 3 8 2 6" xfId="357"/>
    <cellStyle name="Normal 3 8 3" xfId="231"/>
    <cellStyle name="Normal 3 8 3 2" xfId="302"/>
    <cellStyle name="Normal 3 8 3 2 2" xfId="584"/>
    <cellStyle name="Normal 3 8 3 2 2 2" xfId="868"/>
    <cellStyle name="Normal 3 8 3 2 3" xfId="728"/>
    <cellStyle name="Normal 3 8 3 2 4" xfId="444"/>
    <cellStyle name="Normal 3 8 3 3" xfId="514"/>
    <cellStyle name="Normal 3 8 3 3 2" xfId="798"/>
    <cellStyle name="Normal 3 8 3 4" xfId="658"/>
    <cellStyle name="Normal 3 8 3 5" xfId="374"/>
    <cellStyle name="Normal 3 8 4" xfId="268"/>
    <cellStyle name="Normal 3 8 4 2" xfId="550"/>
    <cellStyle name="Normal 3 8 4 2 2" xfId="834"/>
    <cellStyle name="Normal 3 8 4 3" xfId="694"/>
    <cellStyle name="Normal 3 8 4 4" xfId="410"/>
    <cellStyle name="Normal 3 8 5" xfId="480"/>
    <cellStyle name="Normal 3 8 5 2" xfId="764"/>
    <cellStyle name="Normal 3 8 6" xfId="624"/>
    <cellStyle name="Normal 3 8 7" xfId="340"/>
    <cellStyle name="Normal 3 9" xfId="148"/>
    <cellStyle name="Normal 3 9 2" xfId="215"/>
    <cellStyle name="Normal 3 9 2 2" xfId="249"/>
    <cellStyle name="Normal 3 9 2 2 2" xfId="320"/>
    <cellStyle name="Normal 3 9 2 2 2 2" xfId="602"/>
    <cellStyle name="Normal 3 9 2 2 2 2 2" xfId="886"/>
    <cellStyle name="Normal 3 9 2 2 2 3" xfId="746"/>
    <cellStyle name="Normal 3 9 2 2 2 4" xfId="462"/>
    <cellStyle name="Normal 3 9 2 2 3" xfId="532"/>
    <cellStyle name="Normal 3 9 2 2 3 2" xfId="816"/>
    <cellStyle name="Normal 3 9 2 2 4" xfId="676"/>
    <cellStyle name="Normal 3 9 2 2 5" xfId="392"/>
    <cellStyle name="Normal 3 9 2 3" xfId="286"/>
    <cellStyle name="Normal 3 9 2 3 2" xfId="568"/>
    <cellStyle name="Normal 3 9 2 3 2 2" xfId="852"/>
    <cellStyle name="Normal 3 9 2 3 3" xfId="712"/>
    <cellStyle name="Normal 3 9 2 3 4" xfId="428"/>
    <cellStyle name="Normal 3 9 2 4" xfId="498"/>
    <cellStyle name="Normal 3 9 2 4 2" xfId="782"/>
    <cellStyle name="Normal 3 9 2 5" xfId="642"/>
    <cellStyle name="Normal 3 9 2 6" xfId="358"/>
    <cellStyle name="Normal 3 9 3" xfId="232"/>
    <cellStyle name="Normal 3 9 3 2" xfId="303"/>
    <cellStyle name="Normal 3 9 3 2 2" xfId="585"/>
    <cellStyle name="Normal 3 9 3 2 2 2" xfId="869"/>
    <cellStyle name="Normal 3 9 3 2 3" xfId="729"/>
    <cellStyle name="Normal 3 9 3 2 4" xfId="445"/>
    <cellStyle name="Normal 3 9 3 3" xfId="515"/>
    <cellStyle name="Normal 3 9 3 3 2" xfId="799"/>
    <cellStyle name="Normal 3 9 3 4" xfId="659"/>
    <cellStyle name="Normal 3 9 3 5" xfId="375"/>
    <cellStyle name="Normal 3 9 4" xfId="269"/>
    <cellStyle name="Normal 3 9 4 2" xfId="551"/>
    <cellStyle name="Normal 3 9 4 2 2" xfId="835"/>
    <cellStyle name="Normal 3 9 4 3" xfId="695"/>
    <cellStyle name="Normal 3 9 4 4" xfId="411"/>
    <cellStyle name="Normal 3 9 5" xfId="481"/>
    <cellStyle name="Normal 3 9 5 2" xfId="765"/>
    <cellStyle name="Normal 3 9 6" xfId="625"/>
    <cellStyle name="Normal 3 9 7" xfId="341"/>
    <cellStyle name="Normal 4" xfId="149"/>
    <cellStyle name="Normal 4 2" xfId="216"/>
    <cellStyle name="Normal 4 2 2" xfId="250"/>
    <cellStyle name="Normal 4 2 2 2" xfId="321"/>
    <cellStyle name="Normal 4 2 2 2 2" xfId="603"/>
    <cellStyle name="Normal 4 2 2 2 2 2" xfId="887"/>
    <cellStyle name="Normal 4 2 2 2 3" xfId="747"/>
    <cellStyle name="Normal 4 2 2 2 4" xfId="463"/>
    <cellStyle name="Normal 4 2 2 3" xfId="533"/>
    <cellStyle name="Normal 4 2 2 3 2" xfId="817"/>
    <cellStyle name="Normal 4 2 2 4" xfId="677"/>
    <cellStyle name="Normal 4 2 2 5" xfId="393"/>
    <cellStyle name="Normal 4 2 3" xfId="287"/>
    <cellStyle name="Normal 4 2 3 2" xfId="569"/>
    <cellStyle name="Normal 4 2 3 2 2" xfId="853"/>
    <cellStyle name="Normal 4 2 3 3" xfId="713"/>
    <cellStyle name="Normal 4 2 3 4" xfId="429"/>
    <cellStyle name="Normal 4 2 4" xfId="499"/>
    <cellStyle name="Normal 4 2 4 2" xfId="783"/>
    <cellStyle name="Normal 4 2 5" xfId="643"/>
    <cellStyle name="Normal 4 2 6" xfId="359"/>
    <cellStyle name="Normal 4 3" xfId="233"/>
    <cellStyle name="Normal 4 3 2" xfId="304"/>
    <cellStyle name="Normal 4 3 2 2" xfId="586"/>
    <cellStyle name="Normal 4 3 2 2 2" xfId="870"/>
    <cellStyle name="Normal 4 3 2 3" xfId="730"/>
    <cellStyle name="Normal 4 3 2 4" xfId="446"/>
    <cellStyle name="Normal 4 3 3" xfId="516"/>
    <cellStyle name="Normal 4 3 3 2" xfId="800"/>
    <cellStyle name="Normal 4 3 4" xfId="660"/>
    <cellStyle name="Normal 4 3 5" xfId="376"/>
    <cellStyle name="Normal 4 4" xfId="270"/>
    <cellStyle name="Normal 4 4 2" xfId="552"/>
    <cellStyle name="Normal 4 4 2 2" xfId="836"/>
    <cellStyle name="Normal 4 4 3" xfId="696"/>
    <cellStyle name="Normal 4 4 4" xfId="412"/>
    <cellStyle name="Normal 4 5" xfId="482"/>
    <cellStyle name="Normal 4 5 2" xfId="766"/>
    <cellStyle name="Normal 4 6" xfId="626"/>
    <cellStyle name="Normal 4 7" xfId="342"/>
    <cellStyle name="Normal 5" xfId="150"/>
    <cellStyle name="Normal 6" xfId="253"/>
    <cellStyle name="Normal 7" xfId="607"/>
    <cellStyle name="Normal 7 2" xfId="609"/>
    <cellStyle name="Normal 8" xfId="890"/>
    <cellStyle name="Normal_cover 10'01" xfId="325"/>
    <cellStyle name="Note" xfId="151" builtinId="10" customBuiltin="1"/>
    <cellStyle name="Note 2" xfId="152"/>
    <cellStyle name="Note 3" xfId="153"/>
    <cellStyle name="Note 4" xfId="154"/>
    <cellStyle name="Note 5" xfId="155"/>
    <cellStyle name="Note 6" xfId="156"/>
    <cellStyle name="Note 7" xfId="157"/>
    <cellStyle name="Note 8" xfId="158"/>
    <cellStyle name="Note 9" xfId="159"/>
    <cellStyle name="Output" xfId="160" builtinId="21" customBuiltin="1"/>
    <cellStyle name="Output 2" xfId="161"/>
    <cellStyle name="Output 3" xfId="162"/>
    <cellStyle name="Output 4" xfId="163"/>
    <cellStyle name="Output 5" xfId="164"/>
    <cellStyle name="Output 6" xfId="165"/>
    <cellStyle name="Output 7" xfId="166"/>
    <cellStyle name="Output 8" xfId="167"/>
    <cellStyle name="Output 9" xfId="168"/>
    <cellStyle name="Percent 2" xfId="169"/>
    <cellStyle name="Percent 2 2" xfId="170"/>
    <cellStyle name="Percent 2 2 2" xfId="171"/>
    <cellStyle name="Percent 2 2 3" xfId="172"/>
    <cellStyle name="Percent 2 2 4" xfId="173"/>
    <cellStyle name="Percent 2 2 5" xfId="174"/>
    <cellStyle name="Percent 2 2 6" xfId="175"/>
    <cellStyle name="Percent 2 2 7" xfId="176"/>
    <cellStyle name="Percent 2 2 8" xfId="177"/>
    <cellStyle name="Percent 3" xfId="178"/>
    <cellStyle name="Percent 3 2" xfId="179"/>
    <cellStyle name="Percent 3 3" xfId="180"/>
    <cellStyle name="Percent 3 4" xfId="181"/>
    <cellStyle name="Percent 3 5" xfId="182"/>
    <cellStyle name="Percent 3 6" xfId="183"/>
    <cellStyle name="Percent 3 7" xfId="184"/>
    <cellStyle name="Percent 3 8" xfId="185"/>
    <cellStyle name="Percent 4" xfId="186"/>
    <cellStyle name="Percent 5" xfId="893"/>
    <cellStyle name="Title" xfId="187" builtinId="15" customBuiltin="1"/>
    <cellStyle name="Title 2" xfId="188"/>
    <cellStyle name="Total" xfId="189" builtinId="25" customBuiltin="1"/>
    <cellStyle name="Total 2" xfId="190"/>
    <cellStyle name="Total 3" xfId="191"/>
    <cellStyle name="Total 4" xfId="192"/>
    <cellStyle name="Total 5" xfId="193"/>
    <cellStyle name="Total 6" xfId="194"/>
    <cellStyle name="Total 7" xfId="195"/>
    <cellStyle name="Total 8" xfId="196"/>
    <cellStyle name="Total 9" xfId="197"/>
    <cellStyle name="Warning Text" xfId="198" builtinId="11" customBuiltin="1"/>
    <cellStyle name="Warning Text 2" xfId="199"/>
  </cellStyles>
  <dxfs count="50">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
      <font>
        <condense val="0"/>
        <extend val="0"/>
        <color rgb="FF9C0006"/>
      </font>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815613\AppData\Local\Microsoft\Windows\INetCache\Content.Outlook\RS28GYAW\2018%20ALIC%20Dental%20Alloc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x Allocation Summary"/>
      <sheetName val="Pt 1 Summary of Data"/>
      <sheetName val="Pt 2 Premium and Claims"/>
      <sheetName val="SG 12-31 FIT and SIT Alloca"/>
      <sheetName val="SG 3-31 FIT and SIT Alloca"/>
      <sheetName val="SG Non-Income Tax Alloc"/>
      <sheetName val="Non-Income Tax Allocation"/>
      <sheetName val="LG 12-31 FIT and SIT Alloca"/>
      <sheetName val="LG 3-31 FIT and SIT Alloca"/>
      <sheetName val="LG Non-Income Tax Alloc"/>
      <sheetName val="GT Pt1"/>
      <sheetName val="CA Pt1"/>
      <sheetName val="GT Pt2"/>
      <sheetName val="CA Pt2"/>
      <sheetName val="SCHE - HIF"/>
    </sheetNames>
    <sheetDataSet>
      <sheetData sheetId="0"/>
      <sheetData sheetId="1"/>
      <sheetData sheetId="2"/>
      <sheetData sheetId="3">
        <row r="19">
          <cell r="J19">
            <v>0</v>
          </cell>
        </row>
        <row r="20">
          <cell r="J20">
            <v>88383.485482074466</v>
          </cell>
        </row>
        <row r="21">
          <cell r="J21">
            <v>127.96431142330314</v>
          </cell>
        </row>
        <row r="22">
          <cell r="J22">
            <v>12578.505871413294</v>
          </cell>
        </row>
        <row r="23">
          <cell r="J23">
            <v>73928.06191564964</v>
          </cell>
        </row>
        <row r="24">
          <cell r="J24">
            <v>197.1943245561711</v>
          </cell>
        </row>
        <row r="40">
          <cell r="J40">
            <v>48796</v>
          </cell>
        </row>
        <row r="41">
          <cell r="J41">
            <v>96474</v>
          </cell>
        </row>
        <row r="42">
          <cell r="J42">
            <v>32</v>
          </cell>
        </row>
        <row r="44">
          <cell r="J44">
            <v>38591</v>
          </cell>
        </row>
        <row r="45">
          <cell r="J45">
            <v>493691</v>
          </cell>
        </row>
        <row r="51">
          <cell r="H51">
            <v>0</v>
          </cell>
          <cell r="J51">
            <v>459672</v>
          </cell>
        </row>
      </sheetData>
      <sheetData sheetId="4">
        <row r="19">
          <cell r="J19">
            <v>0</v>
          </cell>
        </row>
        <row r="20">
          <cell r="J20">
            <v>88383.491272525149</v>
          </cell>
        </row>
        <row r="21">
          <cell r="J21">
            <v>116.55567485482493</v>
          </cell>
        </row>
        <row r="22">
          <cell r="J22">
            <v>11457.071305280891</v>
          </cell>
        </row>
        <row r="23">
          <cell r="J23">
            <v>67337.018043912685</v>
          </cell>
        </row>
        <row r="24">
          <cell r="J24">
            <v>179.61349786156347</v>
          </cell>
        </row>
        <row r="40">
          <cell r="J40">
            <v>44446</v>
          </cell>
        </row>
        <row r="41">
          <cell r="J41">
            <v>87873</v>
          </cell>
        </row>
        <row r="42">
          <cell r="J42">
            <v>29</v>
          </cell>
        </row>
        <row r="44">
          <cell r="J44">
            <v>35150</v>
          </cell>
        </row>
        <row r="45">
          <cell r="J45">
            <v>449676</v>
          </cell>
        </row>
        <row r="51">
          <cell r="H51">
            <v>0</v>
          </cell>
          <cell r="J51">
            <v>393336</v>
          </cell>
        </row>
      </sheetData>
      <sheetData sheetId="5"/>
      <sheetData sheetId="6"/>
      <sheetData sheetId="7">
        <row r="19">
          <cell r="J19">
            <v>0</v>
          </cell>
        </row>
        <row r="20">
          <cell r="J20">
            <v>1646821.5145179257</v>
          </cell>
        </row>
        <row r="21">
          <cell r="J21">
            <v>2384.3185182497441</v>
          </cell>
        </row>
        <row r="22">
          <cell r="J22">
            <v>234371.31921816649</v>
          </cell>
        </row>
        <row r="23">
          <cell r="J23">
            <v>1377478.1818713988</v>
          </cell>
        </row>
        <row r="24">
          <cell r="J24">
            <v>3674.2594439296704</v>
          </cell>
        </row>
        <row r="40">
          <cell r="J40">
            <v>909205</v>
          </cell>
        </row>
        <row r="41">
          <cell r="J41">
            <v>1797565</v>
          </cell>
        </row>
        <row r="42">
          <cell r="J42">
            <v>597</v>
          </cell>
        </row>
        <row r="44">
          <cell r="J44">
            <v>719055</v>
          </cell>
        </row>
        <row r="45">
          <cell r="J45">
            <v>9198796</v>
          </cell>
        </row>
        <row r="51">
          <cell r="H51">
            <v>0</v>
          </cell>
          <cell r="J51">
            <v>1126321</v>
          </cell>
        </row>
      </sheetData>
      <sheetData sheetId="8">
        <row r="19">
          <cell r="J19">
            <v>0</v>
          </cell>
        </row>
        <row r="20">
          <cell r="J20">
            <v>1646821.5087274748</v>
          </cell>
        </row>
        <row r="21">
          <cell r="J21">
            <v>2171.7448536097845</v>
          </cell>
        </row>
        <row r="22">
          <cell r="J22">
            <v>213475.9691081151</v>
          </cell>
        </row>
        <row r="23">
          <cell r="J23">
            <v>1254669.2606468392</v>
          </cell>
        </row>
        <row r="24">
          <cell r="J24">
            <v>3346.6812328576639</v>
          </cell>
        </row>
        <row r="40">
          <cell r="J40">
            <v>828145</v>
          </cell>
        </row>
        <row r="41">
          <cell r="J41">
            <v>1637304</v>
          </cell>
        </row>
        <row r="42">
          <cell r="J42">
            <v>544</v>
          </cell>
        </row>
        <row r="44">
          <cell r="J44">
            <v>654948</v>
          </cell>
        </row>
        <row r="45">
          <cell r="J45">
            <v>8378678</v>
          </cell>
        </row>
        <row r="51">
          <cell r="H51">
            <v>0</v>
          </cell>
          <cell r="J51">
            <v>368644</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22"/>
  <sheetViews>
    <sheetView zoomScaleNormal="100" workbookViewId="0">
      <selection activeCell="C7" sqref="C7"/>
    </sheetView>
  </sheetViews>
  <sheetFormatPr defaultColWidth="9.140625" defaultRowHeight="12.75" x14ac:dyDescent="0.2"/>
  <cols>
    <col min="1" max="1" width="2.42578125" style="170" bestFit="1" customWidth="1"/>
    <col min="2" max="2" width="52.140625" style="170" bestFit="1" customWidth="1"/>
    <col min="3" max="3" width="27" style="170" bestFit="1" customWidth="1"/>
    <col min="4" max="16384" width="9.140625" style="170"/>
  </cols>
  <sheetData>
    <row r="1" spans="1:3" x14ac:dyDescent="0.2">
      <c r="A1" s="172"/>
      <c r="B1" s="312" t="s">
        <v>144</v>
      </c>
      <c r="C1" s="313"/>
    </row>
    <row r="2" spans="1:3" x14ac:dyDescent="0.2">
      <c r="A2" s="172"/>
      <c r="B2" s="312" t="s">
        <v>145</v>
      </c>
      <c r="C2" s="314"/>
    </row>
    <row r="3" spans="1:3" x14ac:dyDescent="0.2">
      <c r="A3" s="172"/>
      <c r="B3" s="315" t="s">
        <v>150</v>
      </c>
      <c r="C3" s="316"/>
    </row>
    <row r="4" spans="1:3" ht="13.5" thickBot="1" x14ac:dyDescent="0.25">
      <c r="B4" s="172"/>
      <c r="C4" s="172"/>
    </row>
    <row r="5" spans="1:3" x14ac:dyDescent="0.2">
      <c r="A5" s="174"/>
      <c r="B5" s="173"/>
      <c r="C5" s="171"/>
    </row>
    <row r="6" spans="1:3" x14ac:dyDescent="0.2">
      <c r="A6" s="175" t="s">
        <v>0</v>
      </c>
      <c r="B6" s="84" t="s">
        <v>86</v>
      </c>
      <c r="C6" s="64" t="s">
        <v>176</v>
      </c>
    </row>
    <row r="7" spans="1:3" x14ac:dyDescent="0.2">
      <c r="A7" s="175" t="s">
        <v>1</v>
      </c>
      <c r="B7" s="84" t="s">
        <v>136</v>
      </c>
      <c r="C7" s="65">
        <v>0</v>
      </c>
    </row>
    <row r="8" spans="1:3" x14ac:dyDescent="0.2">
      <c r="A8" s="175" t="s">
        <v>2</v>
      </c>
      <c r="B8" s="84" t="s">
        <v>89</v>
      </c>
      <c r="C8" s="64" t="s">
        <v>158</v>
      </c>
    </row>
    <row r="9" spans="1:3" x14ac:dyDescent="0.2">
      <c r="A9" s="175" t="s">
        <v>3</v>
      </c>
      <c r="B9" s="84" t="s">
        <v>90</v>
      </c>
      <c r="C9" s="64" t="s">
        <v>159</v>
      </c>
    </row>
    <row r="10" spans="1:3" ht="13.5" thickBot="1" x14ac:dyDescent="0.25">
      <c r="A10" s="176" t="s">
        <v>4</v>
      </c>
      <c r="B10" s="85" t="s">
        <v>87</v>
      </c>
      <c r="C10" s="133" t="s">
        <v>160</v>
      </c>
    </row>
    <row r="11" spans="1:3" x14ac:dyDescent="0.2">
      <c r="A11" s="172"/>
      <c r="B11" s="172"/>
    </row>
    <row r="12" spans="1:3" x14ac:dyDescent="0.2">
      <c r="A12" s="172"/>
      <c r="B12" s="172"/>
    </row>
    <row r="13" spans="1:3" x14ac:dyDescent="0.2">
      <c r="A13" s="172"/>
      <c r="B13" s="172"/>
    </row>
    <row r="14" spans="1:3" x14ac:dyDescent="0.2">
      <c r="A14" s="172"/>
      <c r="B14" s="1" t="s">
        <v>103</v>
      </c>
    </row>
    <row r="15" spans="1:3" x14ac:dyDescent="0.2">
      <c r="A15" s="172"/>
      <c r="B15" s="1" t="s">
        <v>143</v>
      </c>
    </row>
    <row r="16" spans="1:3" x14ac:dyDescent="0.2">
      <c r="A16" s="172"/>
      <c r="B16" s="172"/>
    </row>
    <row r="17" spans="1:2" x14ac:dyDescent="0.2">
      <c r="A17" s="172"/>
      <c r="B17" s="172"/>
    </row>
    <row r="18" spans="1:2" x14ac:dyDescent="0.2">
      <c r="A18" s="172"/>
      <c r="B18" s="172"/>
    </row>
    <row r="19" spans="1:2" x14ac:dyDescent="0.2">
      <c r="A19" s="172"/>
      <c r="B19" s="2" t="s">
        <v>152</v>
      </c>
    </row>
    <row r="20" spans="1:2" x14ac:dyDescent="0.2">
      <c r="A20" s="172"/>
      <c r="B20" s="2" t="s">
        <v>151</v>
      </c>
    </row>
    <row r="21" spans="1:2" ht="25.5" x14ac:dyDescent="0.2">
      <c r="A21" s="172"/>
      <c r="B21" s="190" t="s">
        <v>153</v>
      </c>
    </row>
    <row r="22" spans="1:2" ht="25.5" x14ac:dyDescent="0.2">
      <c r="A22" s="172"/>
      <c r="B22" s="304" t="s">
        <v>155</v>
      </c>
    </row>
  </sheetData>
  <sheetProtection algorithmName="SHA-1" hashValue="WAC2KwiMaQdBBlBEj1TbGHJN8g4=" saltValue="OgBLdvBtRaSh7OZxIzyeAQ==" spinCount="100000" sheet="1" objects="1" scenarios="1" formatCells="0" formatColumns="0" formatRows="0"/>
  <mergeCells count="3">
    <mergeCell ref="B1:C1"/>
    <mergeCell ref="B2:C2"/>
    <mergeCell ref="B3:C3"/>
  </mergeCells>
  <dataValidations count="1">
    <dataValidation type="textLength" operator="lessThanOrEqual" allowBlank="1" showInputMessage="1" showErrorMessage="1" errorTitle="Too Many Characters" error="The maximum number of characters that can be entered is 105." sqref="C6:C9">
      <formula1>150</formula1>
    </dataValidation>
  </dataValidations>
  <pageMargins left="0.7" right="0.7" top="0.75" bottom="0.75" header="0.3" footer="0.3"/>
  <pageSetup orientation="portrait" r:id="rId1"/>
  <headerFooter>
    <oddFooter>&amp;L&amp;1#&amp;"Calibri"&amp;8&amp;K414141Proprietary</oddFooter>
  </headerFooter>
  <ignoredErrors>
    <ignoredError sqref="A6:A10"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7030A0"/>
    <pageSetUpPr fitToPage="1"/>
  </sheetPr>
  <dimension ref="A1:P60"/>
  <sheetViews>
    <sheetView topLeftCell="A19" zoomScale="80" zoomScaleNormal="80" workbookViewId="0">
      <selection activeCell="B28" sqref="B28"/>
    </sheetView>
  </sheetViews>
  <sheetFormatPr defaultColWidth="9.28515625" defaultRowHeight="12.75" x14ac:dyDescent="0.2"/>
  <cols>
    <col min="1" max="1" width="1.7109375" style="147" customWidth="1"/>
    <col min="2" max="2" width="3.5703125" style="148" customWidth="1"/>
    <col min="3" max="3" width="5.42578125" style="148" customWidth="1"/>
    <col min="4" max="4" width="84" style="148" customWidth="1"/>
    <col min="5" max="5" width="27.140625" style="148" customWidth="1"/>
    <col min="6" max="6" width="25.28515625" style="148" customWidth="1"/>
    <col min="7" max="15" width="19.42578125" style="148" customWidth="1"/>
    <col min="16" max="16" width="21.1406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A3" s="162"/>
      <c r="B3" s="1" t="s">
        <v>59</v>
      </c>
      <c r="C3" s="2"/>
      <c r="D3" s="2"/>
    </row>
    <row r="4" spans="1:16" x14ac:dyDescent="0.2">
      <c r="B4" s="2"/>
      <c r="C4" s="2"/>
      <c r="D4" s="2"/>
    </row>
    <row r="5" spans="1:16" s="137" customFormat="1" x14ac:dyDescent="0.2">
      <c r="A5" s="149"/>
      <c r="B5" s="60" t="s">
        <v>88</v>
      </c>
      <c r="C5" s="3"/>
      <c r="D5" s="3"/>
      <c r="E5" s="163"/>
      <c r="F5" s="163"/>
      <c r="G5" s="148"/>
      <c r="H5" s="50" t="s">
        <v>63</v>
      </c>
      <c r="I5" s="148"/>
      <c r="J5" s="148"/>
      <c r="K5" s="163"/>
      <c r="L5" s="163"/>
      <c r="M5" s="148"/>
      <c r="N5" s="135"/>
      <c r="O5" s="148"/>
      <c r="P5" s="148"/>
    </row>
    <row r="6" spans="1:16" s="137" customFormat="1" x14ac:dyDescent="0.2">
      <c r="A6" s="149"/>
      <c r="B6" s="333">
        <f>'Cover Page'!C7</f>
        <v>0</v>
      </c>
      <c r="C6" s="334"/>
      <c r="D6" s="334"/>
      <c r="E6" s="330" t="s">
        <v>106</v>
      </c>
      <c r="F6" s="331"/>
      <c r="G6" s="148"/>
      <c r="H6" s="52" t="str">
        <f>'Cover Page'!C10</f>
        <v>NO</v>
      </c>
      <c r="I6" s="148"/>
      <c r="J6" s="148"/>
      <c r="K6" s="164"/>
      <c r="L6" s="164"/>
      <c r="M6" s="148"/>
      <c r="N6" s="136"/>
      <c r="O6" s="148"/>
      <c r="P6" s="148"/>
    </row>
    <row r="7" spans="1:16" s="137" customFormat="1" x14ac:dyDescent="0.2">
      <c r="A7" s="149"/>
      <c r="B7" s="60" t="s">
        <v>89</v>
      </c>
      <c r="C7" s="3"/>
      <c r="D7" s="3"/>
      <c r="E7" s="331"/>
      <c r="F7" s="331"/>
      <c r="G7" s="148"/>
      <c r="H7" s="147"/>
      <c r="K7" s="164"/>
      <c r="L7" s="164"/>
      <c r="M7" s="148"/>
      <c r="N7" s="147"/>
    </row>
    <row r="8" spans="1:16" s="137" customFormat="1" x14ac:dyDescent="0.2">
      <c r="A8" s="149"/>
      <c r="B8" s="335" t="str">
        <f>'Cover Page'!C8</f>
        <v>Aetna Life Insurance Company</v>
      </c>
      <c r="C8" s="334"/>
      <c r="D8" s="334"/>
      <c r="E8" s="331"/>
      <c r="F8" s="331"/>
      <c r="G8" s="148"/>
      <c r="H8" s="165"/>
      <c r="K8" s="326"/>
      <c r="L8" s="326"/>
      <c r="M8" s="148"/>
      <c r="N8" s="165"/>
    </row>
    <row r="9" spans="1:16" s="137" customFormat="1" x14ac:dyDescent="0.2">
      <c r="A9" s="149"/>
      <c r="B9" s="61" t="s">
        <v>91</v>
      </c>
      <c r="C9" s="3"/>
      <c r="D9" s="3"/>
      <c r="E9" s="331"/>
      <c r="F9" s="331"/>
      <c r="H9" s="149"/>
      <c r="I9" s="148"/>
      <c r="J9" s="148"/>
      <c r="K9" s="166"/>
      <c r="L9" s="166"/>
      <c r="N9" s="149"/>
      <c r="O9" s="148"/>
      <c r="P9" s="148"/>
    </row>
    <row r="10" spans="1:16" s="137" customFormat="1" x14ac:dyDescent="0.2">
      <c r="A10" s="149"/>
      <c r="B10" s="336" t="str">
        <f>'Cover Page'!C9</f>
        <v>0</v>
      </c>
      <c r="C10" s="334"/>
      <c r="D10" s="334"/>
      <c r="E10" s="331"/>
      <c r="F10" s="331"/>
      <c r="G10" s="148"/>
      <c r="H10" s="136"/>
      <c r="K10" s="326"/>
      <c r="L10" s="326"/>
      <c r="M10" s="148"/>
      <c r="N10" s="136"/>
    </row>
    <row r="11" spans="1:16" s="137" customFormat="1" x14ac:dyDescent="0.2">
      <c r="A11" s="149"/>
      <c r="B11" s="61" t="s">
        <v>86</v>
      </c>
      <c r="C11" s="3"/>
      <c r="D11" s="3"/>
      <c r="E11" s="331"/>
      <c r="F11" s="331"/>
      <c r="H11" s="167"/>
      <c r="I11" s="148"/>
      <c r="J11" s="148"/>
      <c r="K11" s="166"/>
      <c r="L11" s="166"/>
      <c r="N11" s="167"/>
      <c r="O11" s="148"/>
      <c r="P11" s="148"/>
    </row>
    <row r="12" spans="1:16" s="137" customFormat="1" x14ac:dyDescent="0.2">
      <c r="A12" s="149"/>
      <c r="B12" s="336" t="str">
        <f>'Cover Page'!C6</f>
        <v>2018</v>
      </c>
      <c r="C12" s="337"/>
      <c r="D12" s="337"/>
      <c r="E12" s="168"/>
      <c r="F12" s="168"/>
      <c r="G12" s="153"/>
      <c r="H12" s="153"/>
      <c r="I12" s="148"/>
      <c r="J12" s="148"/>
      <c r="K12" s="168"/>
      <c r="L12" s="168"/>
      <c r="M12" s="153"/>
      <c r="N12" s="153"/>
      <c r="O12" s="148"/>
      <c r="P12" s="148"/>
    </row>
    <row r="13" spans="1:16" s="137" customFormat="1" ht="13.5" thickBot="1" x14ac:dyDescent="0.25">
      <c r="A13" s="149"/>
      <c r="B13" s="2"/>
      <c r="C13" s="2"/>
      <c r="D13" s="9"/>
      <c r="G13" s="153"/>
      <c r="H13" s="153"/>
      <c r="I13" s="148"/>
      <c r="J13" s="148"/>
      <c r="M13" s="153"/>
      <c r="N13" s="153"/>
      <c r="O13" s="148"/>
      <c r="P13" s="148"/>
    </row>
    <row r="14" spans="1:16" ht="13.7" customHeight="1" thickBot="1" x14ac:dyDescent="0.25">
      <c r="B14" s="2"/>
      <c r="C14" s="2"/>
      <c r="D14" s="9"/>
      <c r="E14" s="322" t="s">
        <v>33</v>
      </c>
      <c r="F14" s="323"/>
      <c r="G14" s="323"/>
      <c r="H14" s="323"/>
      <c r="I14" s="323"/>
      <c r="J14" s="323"/>
      <c r="K14" s="322" t="s">
        <v>33</v>
      </c>
      <c r="L14" s="323"/>
      <c r="M14" s="323"/>
      <c r="N14" s="323"/>
      <c r="O14" s="323"/>
      <c r="P14" s="327"/>
    </row>
    <row r="15" spans="1:16" ht="13.7" customHeight="1" thickBot="1" x14ac:dyDescent="0.25">
      <c r="B15" s="2"/>
      <c r="C15" s="2"/>
      <c r="D15" s="9"/>
      <c r="E15" s="319" t="s">
        <v>107</v>
      </c>
      <c r="F15" s="320"/>
      <c r="G15" s="320"/>
      <c r="H15" s="320"/>
      <c r="I15" s="320"/>
      <c r="J15" s="321"/>
      <c r="K15" s="319" t="s">
        <v>108</v>
      </c>
      <c r="L15" s="320"/>
      <c r="M15" s="320"/>
      <c r="N15" s="320"/>
      <c r="O15" s="320"/>
      <c r="P15" s="321"/>
    </row>
    <row r="16" spans="1:16" ht="13.7" customHeight="1" thickBot="1" x14ac:dyDescent="0.25">
      <c r="B16" s="2"/>
      <c r="C16" s="2"/>
      <c r="D16" s="9"/>
      <c r="E16" s="317" t="s">
        <v>8</v>
      </c>
      <c r="F16" s="318"/>
      <c r="G16" s="317" t="s">
        <v>9</v>
      </c>
      <c r="H16" s="318"/>
      <c r="I16" s="324" t="s">
        <v>10</v>
      </c>
      <c r="J16" s="325"/>
      <c r="K16" s="317" t="s">
        <v>8</v>
      </c>
      <c r="L16" s="318"/>
      <c r="M16" s="317" t="s">
        <v>9</v>
      </c>
      <c r="N16" s="318"/>
      <c r="O16" s="324" t="s">
        <v>10</v>
      </c>
      <c r="P16" s="325"/>
    </row>
    <row r="17" spans="2:16" ht="13.7" customHeight="1" x14ac:dyDescent="0.2">
      <c r="B17" s="2"/>
      <c r="C17" s="2"/>
      <c r="D17" s="9"/>
      <c r="E17" s="193" t="s">
        <v>154</v>
      </c>
      <c r="F17" s="198" t="s">
        <v>154</v>
      </c>
      <c r="G17" s="193" t="s">
        <v>154</v>
      </c>
      <c r="H17" s="194" t="s">
        <v>154</v>
      </c>
      <c r="I17" s="193" t="s">
        <v>154</v>
      </c>
      <c r="J17" s="194" t="s">
        <v>154</v>
      </c>
      <c r="K17" s="193" t="s">
        <v>154</v>
      </c>
      <c r="L17" s="194" t="s">
        <v>154</v>
      </c>
      <c r="M17" s="193" t="s">
        <v>154</v>
      </c>
      <c r="N17" s="194" t="s">
        <v>154</v>
      </c>
      <c r="O17" s="193" t="s">
        <v>154</v>
      </c>
      <c r="P17" s="194" t="s">
        <v>154</v>
      </c>
    </row>
    <row r="18" spans="2:16" ht="21" customHeight="1" thickBot="1" x14ac:dyDescent="0.25">
      <c r="B18" s="338" t="s">
        <v>156</v>
      </c>
      <c r="C18" s="339"/>
      <c r="D18" s="340"/>
      <c r="E18" s="192" t="str">
        <f>"12/31/"&amp;""&amp;'Cover Page'!C$6</f>
        <v>12/31/2018</v>
      </c>
      <c r="F18" s="199">
        <f>DATE(YEAR(E18)+0,MONTH(E18)+3,DAY(E18)+0)</f>
        <v>43555</v>
      </c>
      <c r="G18" s="192" t="str">
        <f>"12/31/"&amp;""&amp;'Cover Page'!C$6</f>
        <v>12/31/2018</v>
      </c>
      <c r="H18" s="195">
        <f>DATE(YEAR(G18)+0,MONTH(G18)+3,DAY(G18)+0)</f>
        <v>43555</v>
      </c>
      <c r="I18" s="192" t="str">
        <f>"12/31/"&amp;""&amp;'Cover Page'!C$6</f>
        <v>12/31/2018</v>
      </c>
      <c r="J18" s="195">
        <f>DATE(YEAR(I18)+0,MONTH(I18)+3,DAY(I18)+0)</f>
        <v>43555</v>
      </c>
      <c r="K18" s="192" t="str">
        <f>"12/31/"&amp;""&amp;'Cover Page'!C$6</f>
        <v>12/31/2018</v>
      </c>
      <c r="L18" s="195">
        <f>DATE(YEAR(K18)+0,MONTH(K18)+3,DAY(K18)+0)</f>
        <v>43555</v>
      </c>
      <c r="M18" s="192" t="str">
        <f>"12/31/"&amp;""&amp;'Cover Page'!C$6</f>
        <v>12/31/2018</v>
      </c>
      <c r="N18" s="195">
        <f>DATE(YEAR(M18)+0,MONTH(M18)+3,DAY(M18)+0)</f>
        <v>43555</v>
      </c>
      <c r="O18" s="192" t="str">
        <f>"12/31/"&amp;""&amp;'Cover Page'!C$6</f>
        <v>12/31/2018</v>
      </c>
      <c r="P18" s="195">
        <f>DATE(YEAR(O18)+0,MONTH(O18)+3,DAY(O18)+0)</f>
        <v>43555</v>
      </c>
    </row>
    <row r="19" spans="2:16" s="147" customFormat="1" ht="20.25" customHeight="1" thickBot="1" x14ac:dyDescent="0.25">
      <c r="B19" s="341"/>
      <c r="C19" s="342"/>
      <c r="D19" s="343"/>
      <c r="E19" s="34">
        <v>1</v>
      </c>
      <c r="F19" s="35">
        <v>2</v>
      </c>
      <c r="G19" s="200">
        <v>3</v>
      </c>
      <c r="H19" s="201">
        <v>4</v>
      </c>
      <c r="I19" s="200">
        <v>5</v>
      </c>
      <c r="J19" s="201">
        <v>6</v>
      </c>
      <c r="K19" s="200">
        <v>7</v>
      </c>
      <c r="L19" s="201">
        <v>8</v>
      </c>
      <c r="M19" s="200">
        <v>9</v>
      </c>
      <c r="N19" s="201">
        <v>10</v>
      </c>
      <c r="O19" s="200">
        <v>11</v>
      </c>
      <c r="P19" s="202">
        <v>12</v>
      </c>
    </row>
    <row r="20" spans="2:16" x14ac:dyDescent="0.2">
      <c r="B20" s="10" t="s">
        <v>0</v>
      </c>
      <c r="C20" s="11" t="s">
        <v>32</v>
      </c>
      <c r="D20" s="12"/>
      <c r="E20" s="204"/>
      <c r="F20" s="205"/>
      <c r="G20" s="206"/>
      <c r="H20" s="207"/>
      <c r="I20" s="208"/>
      <c r="J20" s="206"/>
      <c r="K20" s="204"/>
      <c r="L20" s="205"/>
      <c r="M20" s="208"/>
      <c r="N20" s="207"/>
      <c r="O20" s="208"/>
      <c r="P20" s="209"/>
    </row>
    <row r="21" spans="2:16" x14ac:dyDescent="0.2">
      <c r="B21" s="13"/>
      <c r="C21" s="14">
        <v>1.1000000000000001</v>
      </c>
      <c r="D21" s="15" t="s">
        <v>38</v>
      </c>
      <c r="E21" s="71">
        <f>'Pt 2 Premium and Claims'!E22+'Pt 2 Premium and Claims'!E23-'Pt 2 Premium and Claims'!E24-'Pt 2 Premium and Claims'!E25</f>
        <v>0</v>
      </c>
      <c r="F21" s="72">
        <f>'Pt 2 Premium and Claims'!F22+'Pt 2 Premium and Claims'!F23-'Pt 2 Premium and Claims'!F24-'Pt 2 Premium and Claims'!F25</f>
        <v>0</v>
      </c>
      <c r="G21" s="73">
        <f>'Pt 2 Premium and Claims'!G22+'Pt 2 Premium and Claims'!G23-'Pt 2 Premium and Claims'!G24-'Pt 2 Premium and Claims'!G25</f>
        <v>0</v>
      </c>
      <c r="H21" s="72">
        <f>'Pt 2 Premium and Claims'!H22+'Pt 2 Premium and Claims'!H23-'Pt 2 Premium and Claims'!H24-'Pt 2 Premium and Claims'!H25</f>
        <v>0</v>
      </c>
      <c r="I21" s="71">
        <f>'Pt 2 Premium and Claims'!I22+'Pt 2 Premium and Claims'!I23-'Pt 2 Premium and Claims'!I24-'Pt 2 Premium and Claims'!I25</f>
        <v>0</v>
      </c>
      <c r="J21" s="72">
        <f>'Pt 2 Premium and Claims'!J22+'Pt 2 Premium and Claims'!J23-'Pt 2 Premium and Claims'!J24-'Pt 2 Premium and Claims'!J25</f>
        <v>0</v>
      </c>
      <c r="K21" s="71">
        <f>'Pt 2 Premium and Claims'!K22+'Pt 2 Premium and Claims'!K23-'Pt 2 Premium and Claims'!K24-'Pt 2 Premium and Claims'!K25</f>
        <v>0</v>
      </c>
      <c r="L21" s="72">
        <f>'Pt 2 Premium and Claims'!L22+'Pt 2 Premium and Claims'!L23-'Pt 2 Premium and Claims'!L24-'Pt 2 Premium and Claims'!L25</f>
        <v>0</v>
      </c>
      <c r="M21" s="71">
        <f>'Pt 2 Premium and Claims'!M22+'Pt 2 Premium and Claims'!M23-'Pt 2 Premium and Claims'!M24-'Pt 2 Premium and Claims'!M25</f>
        <v>7228208</v>
      </c>
      <c r="N21" s="72">
        <f>'Pt 2 Premium and Claims'!N22+'Pt 2 Premium and Claims'!N23-'Pt 2 Premium and Claims'!N24-'Pt 2 Premium and Claims'!N25</f>
        <v>6582913</v>
      </c>
      <c r="O21" s="71">
        <f>'Pt 2 Premium and Claims'!O22+'Pt 2 Premium and Claims'!O23-'Pt 2 Premium and Claims'!O24-'Pt 2 Premium and Claims'!O25</f>
        <v>134677341</v>
      </c>
      <c r="P21" s="72">
        <f>'Pt 2 Premium and Claims'!P22+'Pt 2 Premium and Claims'!P23-'Pt 2 Premium and Claims'!P24-'Pt 2 Premium and Claims'!P25</f>
        <v>122653755</v>
      </c>
    </row>
    <row r="22" spans="2:16" s="147" customFormat="1" x14ac:dyDescent="0.2">
      <c r="B22" s="48"/>
      <c r="C22" s="49"/>
      <c r="D22" s="47"/>
      <c r="E22" s="210"/>
      <c r="F22" s="211"/>
      <c r="G22" s="212"/>
      <c r="H22" s="213"/>
      <c r="I22" s="210"/>
      <c r="J22" s="214"/>
      <c r="K22" s="210"/>
      <c r="L22" s="211"/>
      <c r="M22" s="210"/>
      <c r="N22" s="213"/>
      <c r="O22" s="210"/>
      <c r="P22" s="211"/>
    </row>
    <row r="23" spans="2:16" s="147" customFormat="1" x14ac:dyDescent="0.2">
      <c r="B23" s="10" t="s">
        <v>1</v>
      </c>
      <c r="C23" s="11" t="s">
        <v>6</v>
      </c>
      <c r="D23" s="18"/>
      <c r="E23" s="208"/>
      <c r="F23" s="215"/>
      <c r="G23" s="206"/>
      <c r="H23" s="216"/>
      <c r="I23" s="208"/>
      <c r="J23" s="217"/>
      <c r="K23" s="208"/>
      <c r="L23" s="215"/>
      <c r="M23" s="208"/>
      <c r="N23" s="216"/>
      <c r="O23" s="208"/>
      <c r="P23" s="215"/>
    </row>
    <row r="24" spans="2:16" s="147" customFormat="1" x14ac:dyDescent="0.2">
      <c r="B24" s="19"/>
      <c r="C24" s="20">
        <v>2.1</v>
      </c>
      <c r="D24" s="15" t="s">
        <v>135</v>
      </c>
      <c r="E24" s="71">
        <f>'Pt 2 Premium and Claims'!E51</f>
        <v>0</v>
      </c>
      <c r="F24" s="72">
        <f>'Pt 2 Premium and Claims'!F51</f>
        <v>0</v>
      </c>
      <c r="G24" s="73">
        <f>'Pt 2 Premium and Claims'!G51</f>
        <v>0</v>
      </c>
      <c r="H24" s="72">
        <f>'Pt 2 Premium and Claims'!H51</f>
        <v>0</v>
      </c>
      <c r="I24" s="71">
        <f>'Pt 2 Premium and Claims'!I51</f>
        <v>0</v>
      </c>
      <c r="J24" s="72">
        <f>'Pt 2 Premium and Claims'!J51</f>
        <v>0</v>
      </c>
      <c r="K24" s="71">
        <f>'Pt 2 Premium and Claims'!K51</f>
        <v>0</v>
      </c>
      <c r="L24" s="72">
        <f>'Pt 2 Premium and Claims'!L51</f>
        <v>0</v>
      </c>
      <c r="M24" s="71">
        <f>'Pt 2 Premium and Claims'!M51</f>
        <v>4186494</v>
      </c>
      <c r="N24" s="72">
        <f>'Pt 2 Premium and Claims'!N51</f>
        <v>3925237</v>
      </c>
      <c r="O24" s="71">
        <f>'Pt 2 Premium and Claims'!O51</f>
        <v>113352159</v>
      </c>
      <c r="P24" s="72">
        <f>'Pt 2 Premium and Claims'!P51</f>
        <v>106278205</v>
      </c>
    </row>
    <row r="25" spans="2:16" s="147" customFormat="1" x14ac:dyDescent="0.2">
      <c r="B25" s="45"/>
      <c r="C25" s="46"/>
      <c r="D25" s="47"/>
      <c r="E25" s="210"/>
      <c r="F25" s="211"/>
      <c r="G25" s="212"/>
      <c r="H25" s="213"/>
      <c r="I25" s="210"/>
      <c r="J25" s="214"/>
      <c r="K25" s="210"/>
      <c r="L25" s="211"/>
      <c r="M25" s="210"/>
      <c r="N25" s="213"/>
      <c r="O25" s="210"/>
      <c r="P25" s="211"/>
    </row>
    <row r="26" spans="2:16" x14ac:dyDescent="0.2">
      <c r="B26" s="10" t="s">
        <v>2</v>
      </c>
      <c r="C26" s="11" t="s">
        <v>46</v>
      </c>
      <c r="D26" s="12"/>
      <c r="E26" s="208"/>
      <c r="F26" s="215"/>
      <c r="G26" s="206"/>
      <c r="H26" s="216"/>
      <c r="I26" s="208"/>
      <c r="J26" s="217"/>
      <c r="K26" s="208"/>
      <c r="L26" s="215"/>
      <c r="M26" s="208"/>
      <c r="N26" s="216"/>
      <c r="O26" s="208"/>
      <c r="P26" s="215"/>
    </row>
    <row r="27" spans="2:16" s="147" customFormat="1" ht="25.5" x14ac:dyDescent="0.2">
      <c r="B27" s="19"/>
      <c r="C27" s="21">
        <v>3.1</v>
      </c>
      <c r="D27" s="15" t="s">
        <v>137</v>
      </c>
      <c r="E27" s="208"/>
      <c r="F27" s="215"/>
      <c r="G27" s="206"/>
      <c r="H27" s="216"/>
      <c r="I27" s="208"/>
      <c r="J27" s="217"/>
      <c r="K27" s="208"/>
      <c r="L27" s="215"/>
      <c r="M27" s="208"/>
      <c r="N27" s="216"/>
      <c r="O27" s="208"/>
      <c r="P27" s="215"/>
    </row>
    <row r="28" spans="2:16" s="147" customFormat="1" x14ac:dyDescent="0.2">
      <c r="B28" s="19"/>
      <c r="C28" s="21"/>
      <c r="D28" s="15" t="s">
        <v>58</v>
      </c>
      <c r="E28" s="4"/>
      <c r="F28" s="6"/>
      <c r="G28" s="292"/>
      <c r="H28" s="293"/>
      <c r="I28" s="290"/>
      <c r="J28" s="294"/>
      <c r="K28" s="290"/>
      <c r="L28" s="289"/>
      <c r="M28" s="308">
        <f>'[1]SG 12-31 FIT and SIT Alloca'!J51</f>
        <v>459672</v>
      </c>
      <c r="N28" s="309">
        <f>'[1]SG 3-31 FIT and SIT Alloca'!J51</f>
        <v>393336</v>
      </c>
      <c r="O28" s="308">
        <f>'[1]LG 12-31 FIT and SIT Alloca'!J51</f>
        <v>1126321</v>
      </c>
      <c r="P28" s="310">
        <f>'[1]LG 3-31 FIT and SIT Alloca'!J51</f>
        <v>368644</v>
      </c>
    </row>
    <row r="29" spans="2:16" s="147" customFormat="1" ht="25.5" x14ac:dyDescent="0.2">
      <c r="B29" s="19"/>
      <c r="C29" s="21"/>
      <c r="D29" s="15" t="s">
        <v>67</v>
      </c>
      <c r="E29" s="290"/>
      <c r="F29" s="289"/>
      <c r="G29" s="292"/>
      <c r="H29" s="293"/>
      <c r="I29" s="290"/>
      <c r="J29" s="294"/>
      <c r="K29" s="290"/>
      <c r="L29" s="289"/>
      <c r="M29" s="308">
        <f>SUM('[1]SG 12-31 FIT and SIT Alloca'!J19:J21)</f>
        <v>88511.44979349777</v>
      </c>
      <c r="N29" s="309">
        <f>SUM('[1]SG 3-31 FIT and SIT Alloca'!J19:J21)</f>
        <v>88500.046947379975</v>
      </c>
      <c r="O29" s="308">
        <f>SUM('[1]LG 12-31 FIT and SIT Alloca'!J19:J21)</f>
        <v>1649205.8330361755</v>
      </c>
      <c r="P29" s="310">
        <f>SUM('[1]LG 3-31 FIT and SIT Alloca'!J19:J21)</f>
        <v>1648993.2535810845</v>
      </c>
    </row>
    <row r="30" spans="2:16" ht="25.5" x14ac:dyDescent="0.2">
      <c r="B30" s="13"/>
      <c r="C30" s="21">
        <v>3.2</v>
      </c>
      <c r="D30" s="15" t="s">
        <v>138</v>
      </c>
      <c r="E30" s="208"/>
      <c r="F30" s="215"/>
      <c r="G30" s="206"/>
      <c r="H30" s="216"/>
      <c r="I30" s="208"/>
      <c r="J30" s="217"/>
      <c r="K30" s="208"/>
      <c r="L30" s="215"/>
      <c r="M30" s="208"/>
      <c r="N30" s="216"/>
      <c r="O30" s="208"/>
      <c r="P30" s="215"/>
    </row>
    <row r="31" spans="2:16" x14ac:dyDescent="0.2">
      <c r="B31" s="13"/>
      <c r="C31" s="21"/>
      <c r="D31" s="17" t="s">
        <v>42</v>
      </c>
      <c r="E31" s="291"/>
      <c r="F31" s="289"/>
      <c r="G31" s="292"/>
      <c r="H31" s="293"/>
      <c r="I31" s="290"/>
      <c r="J31" s="294"/>
      <c r="K31" s="291"/>
      <c r="L31" s="289"/>
      <c r="M31" s="308">
        <f>'[1]SG 12-31 FIT and SIT Alloca'!J22+'[1]SG 12-31 FIT and SIT Alloca'!H51</f>
        <v>12578.505871413294</v>
      </c>
      <c r="N31" s="309">
        <f>'[1]SG 3-31 FIT and SIT Alloca'!H51+'[1]SG 3-31 FIT and SIT Alloca'!J22</f>
        <v>11457.071305280891</v>
      </c>
      <c r="O31" s="308">
        <f>'[1]LG 12-31 FIT and SIT Alloca'!H51+'[1]LG 12-31 FIT and SIT Alloca'!J22</f>
        <v>234371.31921816649</v>
      </c>
      <c r="P31" s="310">
        <f>'[1]LG 3-31 FIT and SIT Alloca'!H51+'[1]LG 3-31 FIT and SIT Alloca'!J22</f>
        <v>213475.9691081151</v>
      </c>
    </row>
    <row r="32" spans="2:16" x14ac:dyDescent="0.2">
      <c r="B32" s="13"/>
      <c r="C32" s="21"/>
      <c r="D32" s="17" t="s">
        <v>105</v>
      </c>
      <c r="E32" s="290"/>
      <c r="F32" s="289"/>
      <c r="G32" s="292"/>
      <c r="H32" s="293"/>
      <c r="I32" s="290"/>
      <c r="J32" s="294"/>
      <c r="K32" s="290"/>
      <c r="L32" s="289"/>
      <c r="M32" s="308">
        <f>'[1]SG 12-31 FIT and SIT Alloca'!J23</f>
        <v>73928.06191564964</v>
      </c>
      <c r="N32" s="309">
        <f>'[1]SG 3-31 FIT and SIT Alloca'!J23</f>
        <v>67337.018043912685</v>
      </c>
      <c r="O32" s="308">
        <f>'[1]LG 12-31 FIT and SIT Alloca'!J23</f>
        <v>1377478.1818713988</v>
      </c>
      <c r="P32" s="310">
        <f>'[1]LG 3-31 FIT and SIT Alloca'!J23</f>
        <v>1254669.2606468392</v>
      </c>
    </row>
    <row r="33" spans="2:16" x14ac:dyDescent="0.2">
      <c r="B33" s="13"/>
      <c r="C33" s="21"/>
      <c r="D33" s="17" t="s">
        <v>104</v>
      </c>
      <c r="E33" s="290"/>
      <c r="F33" s="289"/>
      <c r="G33" s="292"/>
      <c r="H33" s="293"/>
      <c r="I33" s="290"/>
      <c r="J33" s="294"/>
      <c r="K33" s="290"/>
      <c r="L33" s="289"/>
      <c r="M33" s="308"/>
      <c r="N33" s="309"/>
      <c r="O33" s="308"/>
      <c r="P33" s="310"/>
    </row>
    <row r="34" spans="2:16" x14ac:dyDescent="0.2">
      <c r="B34" s="13"/>
      <c r="C34" s="21">
        <v>3.3</v>
      </c>
      <c r="D34" s="17" t="s">
        <v>21</v>
      </c>
      <c r="E34" s="291"/>
      <c r="F34" s="289"/>
      <c r="G34" s="292"/>
      <c r="H34" s="293"/>
      <c r="I34" s="290"/>
      <c r="J34" s="294"/>
      <c r="K34" s="291"/>
      <c r="L34" s="289"/>
      <c r="M34" s="308">
        <f>'[1]SG 12-31 FIT and SIT Alloca'!J24</f>
        <v>197.1943245561711</v>
      </c>
      <c r="N34" s="309">
        <f>'[1]SG 3-31 FIT and SIT Alloca'!J24</f>
        <v>179.61349786156347</v>
      </c>
      <c r="O34" s="308">
        <f>'[1]LG 12-31 FIT and SIT Alloca'!J24</f>
        <v>3674.2594439296704</v>
      </c>
      <c r="P34" s="310">
        <f>'[1]LG 3-31 FIT and SIT Alloca'!J24</f>
        <v>3346.6812328576639</v>
      </c>
    </row>
    <row r="35" spans="2:16" x14ac:dyDescent="0.2">
      <c r="B35" s="13"/>
      <c r="C35" s="21">
        <v>3.4</v>
      </c>
      <c r="D35" s="17" t="s">
        <v>73</v>
      </c>
      <c r="E35" s="69">
        <f t="shared" ref="E35:P35" si="0">SUM(E$28:E$29,E$31,E$34+IF($H$6="No",IF(MAX(E$32:E$33)=0,MIN(E$32:E$33),MAX(E$32:E$33)),SUM(E$32:E$33)))</f>
        <v>0</v>
      </c>
      <c r="F35" s="70">
        <f t="shared" si="0"/>
        <v>0</v>
      </c>
      <c r="G35" s="69">
        <f t="shared" si="0"/>
        <v>0</v>
      </c>
      <c r="H35" s="70">
        <f t="shared" si="0"/>
        <v>0</v>
      </c>
      <c r="I35" s="69">
        <f t="shared" si="0"/>
        <v>0</v>
      </c>
      <c r="J35" s="70">
        <f t="shared" si="0"/>
        <v>0</v>
      </c>
      <c r="K35" s="69">
        <f t="shared" si="0"/>
        <v>0</v>
      </c>
      <c r="L35" s="70">
        <f t="shared" si="0"/>
        <v>0</v>
      </c>
      <c r="M35" s="69">
        <f t="shared" si="0"/>
        <v>634887.21190511691</v>
      </c>
      <c r="N35" s="70">
        <f t="shared" si="0"/>
        <v>560809.74979443511</v>
      </c>
      <c r="O35" s="69">
        <f t="shared" si="0"/>
        <v>4391050.5935696708</v>
      </c>
      <c r="P35" s="70">
        <f t="shared" si="0"/>
        <v>3489129.1645688964</v>
      </c>
    </row>
    <row r="36" spans="2:16" s="147" customFormat="1" x14ac:dyDescent="0.2">
      <c r="B36" s="45"/>
      <c r="C36" s="46"/>
      <c r="D36" s="47"/>
      <c r="E36" s="210"/>
      <c r="F36" s="211"/>
      <c r="G36" s="212"/>
      <c r="H36" s="213"/>
      <c r="I36" s="210"/>
      <c r="J36" s="214"/>
      <c r="K36" s="210"/>
      <c r="L36" s="211"/>
      <c r="M36" s="210"/>
      <c r="N36" s="213"/>
      <c r="O36" s="210"/>
      <c r="P36" s="211"/>
    </row>
    <row r="37" spans="2:16" x14ac:dyDescent="0.2">
      <c r="B37" s="24" t="s">
        <v>3</v>
      </c>
      <c r="C37" s="22" t="s">
        <v>47</v>
      </c>
      <c r="D37" s="23"/>
      <c r="E37" s="208"/>
      <c r="F37" s="215"/>
      <c r="G37" s="206"/>
      <c r="H37" s="216"/>
      <c r="I37" s="208"/>
      <c r="J37" s="217"/>
      <c r="K37" s="208"/>
      <c r="L37" s="215"/>
      <c r="M37" s="208"/>
      <c r="N37" s="216"/>
      <c r="O37" s="208"/>
      <c r="P37" s="215"/>
    </row>
    <row r="38" spans="2:16" x14ac:dyDescent="0.2">
      <c r="B38" s="16"/>
      <c r="C38" s="21">
        <v>4.0999999999999996</v>
      </c>
      <c r="D38" s="17" t="s">
        <v>18</v>
      </c>
      <c r="E38" s="290"/>
      <c r="F38" s="289"/>
      <c r="G38" s="290"/>
      <c r="H38" s="289"/>
      <c r="I38" s="290"/>
      <c r="J38" s="289"/>
      <c r="K38" s="290"/>
      <c r="L38" s="289"/>
      <c r="M38" s="308">
        <f>'[1]SG 12-31 FIT and SIT Alloca'!J40</f>
        <v>48796</v>
      </c>
      <c r="N38" s="310">
        <f>'[1]SG 3-31 FIT and SIT Alloca'!J40</f>
        <v>44446</v>
      </c>
      <c r="O38" s="308">
        <f>'[1]LG 12-31 FIT and SIT Alloca'!J40</f>
        <v>909205</v>
      </c>
      <c r="P38" s="310">
        <f>'[1]LG 3-31 FIT and SIT Alloca'!J40</f>
        <v>828145</v>
      </c>
    </row>
    <row r="39" spans="2:16" x14ac:dyDescent="0.2">
      <c r="B39" s="16"/>
      <c r="C39" s="21">
        <v>4.2</v>
      </c>
      <c r="D39" s="17" t="s">
        <v>19</v>
      </c>
      <c r="E39" s="290"/>
      <c r="F39" s="289"/>
      <c r="G39" s="290"/>
      <c r="H39" s="289"/>
      <c r="I39" s="290"/>
      <c r="J39" s="289"/>
      <c r="K39" s="290"/>
      <c r="L39" s="289"/>
      <c r="M39" s="308">
        <f>'[1]SG 12-31 FIT and SIT Alloca'!J41</f>
        <v>96474</v>
      </c>
      <c r="N39" s="310">
        <f>'[1]SG 3-31 FIT and SIT Alloca'!J41</f>
        <v>87873</v>
      </c>
      <c r="O39" s="308">
        <f>'[1]LG 12-31 FIT and SIT Alloca'!J41</f>
        <v>1797565</v>
      </c>
      <c r="P39" s="310">
        <f>'[1]LG 3-31 FIT and SIT Alloca'!J41</f>
        <v>1637304</v>
      </c>
    </row>
    <row r="40" spans="2:16" x14ac:dyDescent="0.2">
      <c r="B40" s="16"/>
      <c r="C40" s="21">
        <v>4.3</v>
      </c>
      <c r="D40" s="17" t="s">
        <v>22</v>
      </c>
      <c r="E40" s="208"/>
      <c r="F40" s="215"/>
      <c r="G40" s="208"/>
      <c r="H40" s="215"/>
      <c r="I40" s="208"/>
      <c r="J40" s="215"/>
      <c r="K40" s="208"/>
      <c r="L40" s="215"/>
      <c r="M40" s="208"/>
      <c r="N40" s="215"/>
      <c r="O40" s="208"/>
      <c r="P40" s="215"/>
    </row>
    <row r="41" spans="2:16" ht="17.25" customHeight="1" x14ac:dyDescent="0.2">
      <c r="B41" s="16"/>
      <c r="C41" s="21"/>
      <c r="D41" s="15" t="s">
        <v>124</v>
      </c>
      <c r="E41" s="291"/>
      <c r="F41" s="289"/>
      <c r="G41" s="291"/>
      <c r="H41" s="289"/>
      <c r="I41" s="291"/>
      <c r="J41" s="289"/>
      <c r="K41" s="291"/>
      <c r="L41" s="289"/>
      <c r="M41" s="308">
        <f>'[1]SG 12-31 FIT and SIT Alloca'!J42+'[1]SG 12-31 FIT and SIT Alloca'!J44</f>
        <v>38623</v>
      </c>
      <c r="N41" s="310">
        <f>'[1]SG 3-31 FIT and SIT Alloca'!J42+'[1]SG 3-31 FIT and SIT Alloca'!J44</f>
        <v>35179</v>
      </c>
      <c r="O41" s="308">
        <f>'[1]LG 12-31 FIT and SIT Alloca'!J42+'[1]LG 12-31 FIT and SIT Alloca'!J44</f>
        <v>719652</v>
      </c>
      <c r="P41" s="310">
        <f>'[1]LG 3-31 FIT and SIT Alloca'!J42+'[1]LG 3-31 FIT and SIT Alloca'!J44</f>
        <v>655492</v>
      </c>
    </row>
    <row r="42" spans="2:16" x14ac:dyDescent="0.2">
      <c r="B42" s="16"/>
      <c r="C42" s="25"/>
      <c r="D42" s="17" t="s">
        <v>125</v>
      </c>
      <c r="E42" s="291"/>
      <c r="F42" s="289"/>
      <c r="G42" s="291"/>
      <c r="H42" s="289"/>
      <c r="I42" s="291"/>
      <c r="J42" s="289"/>
      <c r="K42" s="291"/>
      <c r="L42" s="289"/>
      <c r="M42" s="308"/>
      <c r="N42" s="310"/>
      <c r="O42" s="308"/>
      <c r="P42" s="310"/>
    </row>
    <row r="43" spans="2:16" x14ac:dyDescent="0.2">
      <c r="B43" s="16"/>
      <c r="C43" s="21">
        <v>4.4000000000000004</v>
      </c>
      <c r="D43" s="17" t="s">
        <v>20</v>
      </c>
      <c r="E43" s="291"/>
      <c r="F43" s="292"/>
      <c r="G43" s="291"/>
      <c r="H43" s="292"/>
      <c r="I43" s="291"/>
      <c r="J43" s="292"/>
      <c r="K43" s="291"/>
      <c r="L43" s="292"/>
      <c r="M43" s="308">
        <f>'[1]SG 12-31 FIT and SIT Alloca'!J45</f>
        <v>493691</v>
      </c>
      <c r="N43" s="311">
        <f>'[1]SG 3-31 FIT and SIT Alloca'!J45</f>
        <v>449676</v>
      </c>
      <c r="O43" s="308">
        <f>'[1]LG 12-31 FIT and SIT Alloca'!J45</f>
        <v>9198796</v>
      </c>
      <c r="P43" s="310">
        <f>'[1]LG 3-31 FIT and SIT Alloca'!J45</f>
        <v>8378678</v>
      </c>
    </row>
    <row r="44" spans="2:16" x14ac:dyDescent="0.2">
      <c r="B44" s="16"/>
      <c r="C44" s="21">
        <v>4.5</v>
      </c>
      <c r="D44" s="17" t="s">
        <v>99</v>
      </c>
      <c r="E44" s="71">
        <f>SUM(SUM(E38:E39)+SUM(E41:E43))</f>
        <v>0</v>
      </c>
      <c r="F44" s="72">
        <f t="shared" ref="F44:P44" si="1">SUM(SUM(F38:F39)+SUM(F41:F43))</f>
        <v>0</v>
      </c>
      <c r="G44" s="73">
        <f t="shared" si="1"/>
        <v>0</v>
      </c>
      <c r="H44" s="74">
        <f t="shared" si="1"/>
        <v>0</v>
      </c>
      <c r="I44" s="71">
        <f t="shared" si="1"/>
        <v>0</v>
      </c>
      <c r="J44" s="75">
        <f t="shared" si="1"/>
        <v>0</v>
      </c>
      <c r="K44" s="71">
        <f t="shared" si="1"/>
        <v>0</v>
      </c>
      <c r="L44" s="72">
        <f t="shared" si="1"/>
        <v>0</v>
      </c>
      <c r="M44" s="71">
        <f t="shared" si="1"/>
        <v>677584</v>
      </c>
      <c r="N44" s="74">
        <f t="shared" si="1"/>
        <v>617174</v>
      </c>
      <c r="O44" s="71">
        <f t="shared" si="1"/>
        <v>12625218</v>
      </c>
      <c r="P44" s="72">
        <f t="shared" si="1"/>
        <v>11499619</v>
      </c>
    </row>
    <row r="45" spans="2:16" s="147" customFormat="1" x14ac:dyDescent="0.2">
      <c r="B45" s="42"/>
      <c r="C45" s="43"/>
      <c r="D45" s="44"/>
      <c r="E45" s="208"/>
      <c r="F45" s="215"/>
      <c r="G45" s="206"/>
      <c r="H45" s="216"/>
      <c r="I45" s="208"/>
      <c r="J45" s="217"/>
      <c r="K45" s="208"/>
      <c r="L45" s="215"/>
      <c r="M45" s="208"/>
      <c r="N45" s="216"/>
      <c r="O45" s="208"/>
      <c r="P45" s="215"/>
    </row>
    <row r="46" spans="2:16" x14ac:dyDescent="0.2">
      <c r="B46" s="24" t="s">
        <v>4</v>
      </c>
      <c r="C46" s="27" t="s">
        <v>48</v>
      </c>
      <c r="D46" s="28"/>
      <c r="E46" s="208"/>
      <c r="F46" s="215"/>
      <c r="G46" s="206"/>
      <c r="H46" s="216"/>
      <c r="I46" s="208"/>
      <c r="J46" s="217"/>
      <c r="K46" s="208"/>
      <c r="L46" s="215"/>
      <c r="M46" s="208"/>
      <c r="N46" s="216"/>
      <c r="O46" s="208"/>
      <c r="P46" s="215"/>
    </row>
    <row r="47" spans="2:16" s="147" customFormat="1" x14ac:dyDescent="0.2">
      <c r="B47" s="19"/>
      <c r="C47" s="21">
        <v>5.0999999999999996</v>
      </c>
      <c r="D47" s="17" t="s">
        <v>5</v>
      </c>
      <c r="E47" s="183"/>
      <c r="F47" s="184"/>
      <c r="G47" s="183"/>
      <c r="H47" s="184"/>
      <c r="I47" s="183"/>
      <c r="J47" s="184"/>
      <c r="K47" s="183"/>
      <c r="L47" s="184"/>
      <c r="M47" s="183">
        <v>9012</v>
      </c>
      <c r="N47" s="184">
        <v>9012</v>
      </c>
      <c r="O47" s="183">
        <v>280574</v>
      </c>
      <c r="P47" s="6">
        <v>280574</v>
      </c>
    </row>
    <row r="48" spans="2:16" s="147" customFormat="1" x14ac:dyDescent="0.2">
      <c r="B48" s="19"/>
      <c r="C48" s="21">
        <v>5.2</v>
      </c>
      <c r="D48" s="17" t="s">
        <v>27</v>
      </c>
      <c r="E48" s="183"/>
      <c r="F48" s="184"/>
      <c r="G48" s="183"/>
      <c r="H48" s="184"/>
      <c r="I48" s="183"/>
      <c r="J48" s="184"/>
      <c r="K48" s="183"/>
      <c r="L48" s="184"/>
      <c r="M48" s="183">
        <v>113625</v>
      </c>
      <c r="N48" s="184">
        <v>113625</v>
      </c>
      <c r="O48" s="183">
        <v>3395472</v>
      </c>
      <c r="P48" s="297">
        <v>3395472</v>
      </c>
    </row>
    <row r="49" spans="2:16" s="147" customFormat="1" ht="13.5" thickBot="1" x14ac:dyDescent="0.25">
      <c r="B49" s="19"/>
      <c r="C49" s="21">
        <v>5.3</v>
      </c>
      <c r="D49" s="17" t="s">
        <v>23</v>
      </c>
      <c r="E49" s="189">
        <f>E48/12</f>
        <v>0</v>
      </c>
      <c r="F49" s="185">
        <f t="shared" ref="F49:P49" si="2">F48/12</f>
        <v>0</v>
      </c>
      <c r="G49" s="189">
        <f t="shared" si="2"/>
        <v>0</v>
      </c>
      <c r="H49" s="185">
        <f>H48/12</f>
        <v>0</v>
      </c>
      <c r="I49" s="189">
        <f t="shared" si="2"/>
        <v>0</v>
      </c>
      <c r="J49" s="185">
        <f t="shared" si="2"/>
        <v>0</v>
      </c>
      <c r="K49" s="189">
        <f t="shared" si="2"/>
        <v>0</v>
      </c>
      <c r="L49" s="185">
        <f t="shared" si="2"/>
        <v>0</v>
      </c>
      <c r="M49" s="189">
        <f>M48/12</f>
        <v>9468.75</v>
      </c>
      <c r="N49" s="185">
        <f>N48/12</f>
        <v>9468.75</v>
      </c>
      <c r="O49" s="189">
        <f t="shared" si="2"/>
        <v>282956</v>
      </c>
      <c r="P49" s="185">
        <f t="shared" si="2"/>
        <v>282956</v>
      </c>
    </row>
    <row r="50" spans="2:16" ht="25.9" customHeight="1" x14ac:dyDescent="0.2">
      <c r="B50" s="36"/>
      <c r="C50" s="37"/>
      <c r="D50" s="38"/>
      <c r="E50" s="328" t="str">
        <f>"Grand Total as of "&amp;""&amp;TEXT(E$18,"MM/DD/YYYY")&amp;" for ALL markets in col. 1-12."</f>
        <v>Grand Total as of 12/31/2018 for ALL markets in col. 1-12.</v>
      </c>
      <c r="F50" s="218"/>
      <c r="G50" s="218"/>
      <c r="H50" s="218"/>
      <c r="I50" s="218"/>
      <c r="J50" s="218"/>
      <c r="K50" s="219"/>
      <c r="L50" s="218"/>
      <c r="M50" s="218"/>
      <c r="N50" s="218"/>
      <c r="O50" s="218"/>
      <c r="P50" s="220"/>
    </row>
    <row r="51" spans="2:16" ht="25.9" customHeight="1" x14ac:dyDescent="0.2">
      <c r="B51" s="39"/>
      <c r="C51" s="40"/>
      <c r="D51" s="41"/>
      <c r="E51" s="329"/>
      <c r="F51" s="221"/>
      <c r="G51" s="221"/>
      <c r="H51" s="221"/>
      <c r="I51" s="221"/>
      <c r="J51" s="221"/>
      <c r="K51" s="222"/>
      <c r="L51" s="221"/>
      <c r="M51" s="221"/>
      <c r="N51" s="221"/>
      <c r="O51" s="221"/>
      <c r="P51" s="223"/>
    </row>
    <row r="52" spans="2:16" x14ac:dyDescent="0.2">
      <c r="B52" s="29" t="s">
        <v>56</v>
      </c>
      <c r="C52" s="30" t="s">
        <v>53</v>
      </c>
      <c r="D52" s="26"/>
      <c r="E52" s="295"/>
      <c r="F52" s="224"/>
      <c r="G52" s="224"/>
      <c r="H52" s="224"/>
      <c r="I52" s="224"/>
      <c r="J52" s="224"/>
      <c r="K52" s="222"/>
      <c r="L52" s="224"/>
      <c r="M52" s="224"/>
      <c r="N52" s="224"/>
      <c r="O52" s="224"/>
      <c r="P52" s="225"/>
    </row>
    <row r="53" spans="2:16" ht="13.5" thickBot="1" x14ac:dyDescent="0.25">
      <c r="B53" s="31" t="s">
        <v>57</v>
      </c>
      <c r="C53" s="32" t="s">
        <v>131</v>
      </c>
      <c r="D53" s="33"/>
      <c r="E53" s="296"/>
      <c r="F53" s="226"/>
      <c r="G53" s="226"/>
      <c r="H53" s="226"/>
      <c r="I53" s="226"/>
      <c r="J53" s="226"/>
      <c r="K53" s="227"/>
      <c r="L53" s="226"/>
      <c r="M53" s="226"/>
      <c r="N53" s="226"/>
      <c r="O53" s="226"/>
      <c r="P53" s="228"/>
    </row>
    <row r="54" spans="2:16" x14ac:dyDescent="0.2">
      <c r="B54" s="2"/>
      <c r="C54" s="2"/>
      <c r="D54" s="2"/>
      <c r="E54" s="169"/>
      <c r="F54" s="169"/>
      <c r="G54" s="169"/>
      <c r="H54" s="169"/>
      <c r="I54" s="169"/>
      <c r="J54" s="169"/>
      <c r="K54" s="169"/>
      <c r="L54" s="169"/>
      <c r="M54" s="169"/>
      <c r="N54" s="169"/>
      <c r="O54" s="169"/>
      <c r="P54" s="169"/>
    </row>
    <row r="55" spans="2:16" x14ac:dyDescent="0.2">
      <c r="B55" s="51" t="s">
        <v>61</v>
      </c>
      <c r="C55" s="51"/>
      <c r="D55" s="51"/>
      <c r="E55" s="169"/>
      <c r="F55" s="169"/>
      <c r="G55" s="169"/>
      <c r="H55" s="169"/>
      <c r="I55" s="169"/>
      <c r="J55" s="169"/>
      <c r="K55" s="169"/>
      <c r="L55" s="169"/>
      <c r="M55" s="169"/>
      <c r="N55" s="169"/>
      <c r="O55" s="169"/>
      <c r="P55" s="169"/>
    </row>
    <row r="56" spans="2:16" ht="13.15" customHeight="1" x14ac:dyDescent="0.2">
      <c r="B56" s="51"/>
      <c r="C56" s="332" t="s">
        <v>143</v>
      </c>
      <c r="D56" s="332"/>
      <c r="E56" s="169"/>
      <c r="F56" s="169"/>
      <c r="G56" s="169"/>
      <c r="H56" s="169"/>
      <c r="I56" s="169"/>
      <c r="J56" s="169"/>
      <c r="K56" s="169"/>
      <c r="L56" s="169"/>
      <c r="M56" s="169"/>
      <c r="N56" s="169"/>
      <c r="O56" s="169"/>
      <c r="P56" s="169"/>
    </row>
    <row r="57" spans="2:16" x14ac:dyDescent="0.2">
      <c r="B57" s="51"/>
      <c r="C57" s="51" t="s">
        <v>71</v>
      </c>
      <c r="D57" s="50"/>
      <c r="E57" s="169"/>
      <c r="F57" s="169"/>
      <c r="G57" s="169"/>
      <c r="H57" s="169"/>
      <c r="I57" s="169"/>
      <c r="J57" s="169"/>
      <c r="K57" s="169"/>
      <c r="L57" s="169"/>
      <c r="M57" s="169"/>
      <c r="N57" s="169"/>
      <c r="O57" s="169"/>
      <c r="P57" s="169"/>
    </row>
    <row r="58" spans="2:16" ht="13.15" customHeight="1" x14ac:dyDescent="0.2">
      <c r="B58" s="51"/>
      <c r="C58" s="51" t="s">
        <v>66</v>
      </c>
      <c r="D58" s="50"/>
    </row>
    <row r="59" spans="2:16" ht="13.15" customHeight="1" x14ac:dyDescent="0.2">
      <c r="B59" s="89"/>
      <c r="C59" s="332" t="s">
        <v>102</v>
      </c>
      <c r="D59" s="332"/>
      <c r="E59" s="191"/>
    </row>
    <row r="60" spans="2:16" ht="13.15" customHeight="1" x14ac:dyDescent="0.2">
      <c r="C60" s="157"/>
      <c r="D60" s="157"/>
    </row>
  </sheetData>
  <sheetProtection algorithmName="SHA-1" hashValue="oPhu7UhNOUF+PjZcBpaMJrlQkTg=" saltValue="aiDC/+d7M6oB2dHoLHLxoA==" spinCount="100000" sheet="1" objects="1" scenarios="1" formatCells="0" formatColumns="0" formatRows="0"/>
  <dataConsolidate link="1"/>
  <mergeCells count="21">
    <mergeCell ref="E50:E51"/>
    <mergeCell ref="E6:F11"/>
    <mergeCell ref="C59:D59"/>
    <mergeCell ref="C56:D56"/>
    <mergeCell ref="B6:D6"/>
    <mergeCell ref="B8:D8"/>
    <mergeCell ref="B10:D10"/>
    <mergeCell ref="B12:D12"/>
    <mergeCell ref="B18:D19"/>
    <mergeCell ref="K8:L8"/>
    <mergeCell ref="K10:L10"/>
    <mergeCell ref="K14:P14"/>
    <mergeCell ref="K15:P15"/>
    <mergeCell ref="O16:P16"/>
    <mergeCell ref="G16:H16"/>
    <mergeCell ref="E15:J15"/>
    <mergeCell ref="K16:L16"/>
    <mergeCell ref="M16:N16"/>
    <mergeCell ref="E14:J14"/>
    <mergeCell ref="I16:J16"/>
    <mergeCell ref="E16:F16"/>
  </mergeCells>
  <phoneticPr fontId="25" type="noConversion"/>
  <conditionalFormatting sqref="E38:E39 E41:E42 E28:E29 E31:E35 G28:G29 G31:G34 I28:I29 I31:I34 E35:F35 E44 I44 G44 E47:F48">
    <cfRule type="cellIs" dxfId="49" priority="79" stopIfTrue="1" operator="lessThan">
      <formula>0</formula>
    </cfRule>
  </conditionalFormatting>
  <conditionalFormatting sqref="K28:K29 K31:K34 O44 M44 K44">
    <cfRule type="cellIs" dxfId="48" priority="48" stopIfTrue="1" operator="lessThan">
      <formula>0</formula>
    </cfRule>
  </conditionalFormatting>
  <conditionalFormatting sqref="G35:H35">
    <cfRule type="cellIs" dxfId="47" priority="20" stopIfTrue="1" operator="lessThan">
      <formula>0</formula>
    </cfRule>
  </conditionalFormatting>
  <conditionalFormatting sqref="I35:J35">
    <cfRule type="cellIs" dxfId="46" priority="19" stopIfTrue="1" operator="lessThan">
      <formula>0</formula>
    </cfRule>
  </conditionalFormatting>
  <conditionalFormatting sqref="K35:L35">
    <cfRule type="cellIs" dxfId="45" priority="18" stopIfTrue="1" operator="lessThan">
      <formula>0</formula>
    </cfRule>
  </conditionalFormatting>
  <conditionalFormatting sqref="M35:N35">
    <cfRule type="cellIs" dxfId="44" priority="17" stopIfTrue="1" operator="lessThan">
      <formula>0</formula>
    </cfRule>
  </conditionalFormatting>
  <conditionalFormatting sqref="O35:P35">
    <cfRule type="cellIs" dxfId="43" priority="16" stopIfTrue="1" operator="lessThan">
      <formula>0</formula>
    </cfRule>
  </conditionalFormatting>
  <conditionalFormatting sqref="G38:G39 I38:I39 K38:K39">
    <cfRule type="cellIs" dxfId="42" priority="15" stopIfTrue="1" operator="lessThan">
      <formula>0</formula>
    </cfRule>
  </conditionalFormatting>
  <conditionalFormatting sqref="F43">
    <cfRule type="cellIs" dxfId="41" priority="14" stopIfTrue="1" operator="lessThan">
      <formula>0</formula>
    </cfRule>
  </conditionalFormatting>
  <conditionalFormatting sqref="E43">
    <cfRule type="cellIs" dxfId="40" priority="12" stopIfTrue="1" operator="lessThan">
      <formula>0</formula>
    </cfRule>
  </conditionalFormatting>
  <conditionalFormatting sqref="H43 J43 L43">
    <cfRule type="cellIs" dxfId="39" priority="10" stopIfTrue="1" operator="lessThan">
      <formula>0</formula>
    </cfRule>
  </conditionalFormatting>
  <conditionalFormatting sqref="G43 I43 K43">
    <cfRule type="cellIs" dxfId="38" priority="9" stopIfTrue="1" operator="lessThan">
      <formula>0</formula>
    </cfRule>
  </conditionalFormatting>
  <conditionalFormatting sqref="G41:G42 I41:I42 K41:K42">
    <cfRule type="cellIs" dxfId="37" priority="8" stopIfTrue="1" operator="lessThan">
      <formula>0</formula>
    </cfRule>
  </conditionalFormatting>
  <conditionalFormatting sqref="G47:O48">
    <cfRule type="cellIs" dxfId="36" priority="7" stopIfTrue="1" operator="lessThan">
      <formula>0</formula>
    </cfRule>
  </conditionalFormatting>
  <conditionalFormatting sqref="M28:M29 O28:O29">
    <cfRule type="cellIs" dxfId="35" priority="6" stopIfTrue="1" operator="lessThan">
      <formula>0</formula>
    </cfRule>
  </conditionalFormatting>
  <conditionalFormatting sqref="M31:M34 O31:O34">
    <cfRule type="cellIs" dxfId="34" priority="5" stopIfTrue="1" operator="lessThan">
      <formula>0</formula>
    </cfRule>
  </conditionalFormatting>
  <conditionalFormatting sqref="M38:M39 O38:O39">
    <cfRule type="cellIs" dxfId="33" priority="4" stopIfTrue="1" operator="lessThan">
      <formula>0</formula>
    </cfRule>
  </conditionalFormatting>
  <conditionalFormatting sqref="N43">
    <cfRule type="cellIs" dxfId="32" priority="3" stopIfTrue="1" operator="lessThan">
      <formula>0</formula>
    </cfRule>
  </conditionalFormatting>
  <conditionalFormatting sqref="M43 O43">
    <cfRule type="cellIs" dxfId="31" priority="2" stopIfTrue="1" operator="lessThan">
      <formula>0</formula>
    </cfRule>
  </conditionalFormatting>
  <conditionalFormatting sqref="M41:M42 O41:O42">
    <cfRule type="cellIs" dxfId="30" priority="1" stopIfTrue="1" operator="lessThan">
      <formula>0</formula>
    </cfRule>
  </conditionalFormatting>
  <pageMargins left="0.2" right="0.2" top="0.35" bottom="0.25" header="0.2" footer="0.2"/>
  <pageSetup scale="52" fitToWidth="0" pageOrder="overThenDown" orientation="landscape" cellComments="asDisplayed" r:id="rId1"/>
  <headerFooter alignWithMargins="0">
    <oddFooter>&amp;C Page &amp;P of &amp;N&amp;R[&amp;A]&amp;L&amp;"Calibri"&amp;11&amp;K000000Medical Loss Ratio Reporting Form_x000D_&amp;1#&amp;"Calibri"&amp;8&amp;K414141Proprietary</oddFooter>
  </headerFooter>
  <ignoredErrors>
    <ignoredError sqref="B23 B20" numberStoredAsText="1"/>
    <ignoredError sqref="F18:G18 M18:O18 K18:L18 I18:J18 H1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7030A0"/>
    <pageSetUpPr fitToPage="1"/>
  </sheetPr>
  <dimension ref="A1:P59"/>
  <sheetViews>
    <sheetView topLeftCell="A13" zoomScale="80" zoomScaleNormal="80" workbookViewId="0">
      <pane xSplit="4" ySplit="9" topLeftCell="F34" activePane="bottomRight" state="frozen"/>
      <selection activeCell="A13" sqref="A13"/>
      <selection pane="topRight" activeCell="E13" sqref="E13"/>
      <selection pane="bottomLeft" activeCell="A22" sqref="A22"/>
      <selection pane="bottomRight" activeCell="P44" sqref="P44"/>
    </sheetView>
  </sheetViews>
  <sheetFormatPr defaultColWidth="9.28515625" defaultRowHeight="12.75" x14ac:dyDescent="0.2"/>
  <cols>
    <col min="1" max="1" width="1.7109375" style="147" customWidth="1"/>
    <col min="2" max="2" width="3.5703125" style="148" customWidth="1"/>
    <col min="3" max="3" width="5.42578125" style="148" customWidth="1"/>
    <col min="4" max="4" width="69.42578125" style="148" customWidth="1"/>
    <col min="5" max="5" width="24.140625" style="148" customWidth="1"/>
    <col min="6" max="6" width="27.42578125" style="148" customWidth="1"/>
    <col min="7" max="7" width="17.85546875" style="148" customWidth="1"/>
    <col min="8" max="8" width="25.140625" style="148" customWidth="1"/>
    <col min="9" max="16" width="19.42578125" style="148" customWidth="1"/>
    <col min="17" max="16384" width="9.28515625" style="148"/>
  </cols>
  <sheetData>
    <row r="1" spans="1:16" x14ac:dyDescent="0.2">
      <c r="B1" s="1" t="s">
        <v>144</v>
      </c>
      <c r="C1" s="2"/>
      <c r="D1" s="2"/>
    </row>
    <row r="2" spans="1:16" s="147" customFormat="1" x14ac:dyDescent="0.2">
      <c r="B2" s="88" t="s">
        <v>148</v>
      </c>
      <c r="C2" s="9"/>
      <c r="D2" s="9"/>
    </row>
    <row r="3" spans="1:16" x14ac:dyDescent="0.2">
      <c r="B3" s="1" t="s">
        <v>60</v>
      </c>
      <c r="C3" s="2"/>
      <c r="D3" s="158"/>
    </row>
    <row r="4" spans="1:16" x14ac:dyDescent="0.2">
      <c r="B4" s="2"/>
      <c r="C4" s="2"/>
      <c r="D4" s="2"/>
    </row>
    <row r="5" spans="1:16" s="137" customFormat="1" x14ac:dyDescent="0.2">
      <c r="A5" s="149"/>
      <c r="B5" s="60" t="s">
        <v>88</v>
      </c>
      <c r="C5" s="3"/>
      <c r="D5" s="3"/>
      <c r="E5" s="148"/>
      <c r="F5" s="148"/>
      <c r="G5" s="148"/>
      <c r="I5" s="148"/>
      <c r="J5" s="148"/>
      <c r="K5" s="148"/>
      <c r="L5" s="148"/>
      <c r="M5" s="148"/>
      <c r="O5" s="148"/>
      <c r="P5" s="148"/>
    </row>
    <row r="6" spans="1:16" s="137" customFormat="1" x14ac:dyDescent="0.2">
      <c r="A6" s="149"/>
      <c r="B6" s="333">
        <f>'Cover Page'!C7</f>
        <v>0</v>
      </c>
      <c r="C6" s="334"/>
      <c r="D6" s="334"/>
      <c r="E6" s="349" t="s">
        <v>126</v>
      </c>
      <c r="F6" s="349"/>
      <c r="G6" s="147"/>
      <c r="H6" s="150"/>
      <c r="K6" s="344"/>
      <c r="L6" s="344"/>
      <c r="M6" s="147"/>
      <c r="N6" s="150"/>
    </row>
    <row r="7" spans="1:16" s="137" customFormat="1" x14ac:dyDescent="0.2">
      <c r="A7" s="149"/>
      <c r="B7" s="60" t="s">
        <v>89</v>
      </c>
      <c r="C7" s="3"/>
      <c r="D7" s="3"/>
      <c r="E7" s="350"/>
      <c r="F7" s="350"/>
      <c r="G7" s="147"/>
      <c r="H7" s="147"/>
      <c r="K7" s="147"/>
      <c r="L7" s="147"/>
      <c r="M7" s="147"/>
      <c r="N7" s="147"/>
    </row>
    <row r="8" spans="1:16" s="137" customFormat="1" x14ac:dyDescent="0.2">
      <c r="A8" s="149"/>
      <c r="B8" s="335" t="str">
        <f>'Cover Page'!C8</f>
        <v>Aetna Life Insurance Company</v>
      </c>
      <c r="C8" s="334"/>
      <c r="D8" s="334"/>
      <c r="E8" s="350"/>
      <c r="F8" s="350"/>
      <c r="G8" s="147"/>
      <c r="H8" s="150"/>
      <c r="I8" s="148"/>
      <c r="J8" s="148"/>
      <c r="K8" s="344"/>
      <c r="L8" s="344"/>
      <c r="M8" s="147"/>
      <c r="N8" s="150"/>
      <c r="O8" s="148"/>
      <c r="P8" s="148"/>
    </row>
    <row r="9" spans="1:16" s="137" customFormat="1" x14ac:dyDescent="0.2">
      <c r="A9" s="149"/>
      <c r="B9" s="61" t="s">
        <v>91</v>
      </c>
      <c r="C9" s="3"/>
      <c r="D9" s="3"/>
      <c r="E9" s="350"/>
      <c r="F9" s="350"/>
      <c r="G9" s="149"/>
      <c r="H9" s="149"/>
      <c r="I9" s="148"/>
      <c r="J9" s="148"/>
      <c r="K9" s="151"/>
      <c r="L9" s="151"/>
      <c r="M9" s="149"/>
      <c r="N9" s="149"/>
      <c r="O9" s="148"/>
      <c r="P9" s="148"/>
    </row>
    <row r="10" spans="1:16" s="137" customFormat="1" x14ac:dyDescent="0.2">
      <c r="A10" s="149"/>
      <c r="B10" s="336" t="str">
        <f>'Cover Page'!C9</f>
        <v>0</v>
      </c>
      <c r="C10" s="334"/>
      <c r="D10" s="334"/>
      <c r="E10" s="350"/>
      <c r="F10" s="350"/>
      <c r="G10" s="149"/>
      <c r="H10" s="150"/>
      <c r="I10" s="148"/>
      <c r="J10" s="148"/>
      <c r="K10" s="344"/>
      <c r="L10" s="344"/>
      <c r="M10" s="149"/>
      <c r="N10" s="150"/>
      <c r="O10" s="148"/>
      <c r="P10" s="148"/>
    </row>
    <row r="11" spans="1:16" s="137" customFormat="1" x14ac:dyDescent="0.2">
      <c r="A11" s="149"/>
      <c r="B11" s="61" t="s">
        <v>86</v>
      </c>
      <c r="C11" s="3"/>
      <c r="D11" s="3"/>
      <c r="E11" s="350"/>
      <c r="F11" s="350"/>
      <c r="G11" s="149"/>
      <c r="H11" s="152"/>
      <c r="I11" s="148"/>
      <c r="J11" s="148"/>
      <c r="K11" s="151"/>
      <c r="L11" s="151"/>
      <c r="M11" s="149"/>
      <c r="N11" s="152"/>
      <c r="O11" s="148"/>
      <c r="P11" s="148"/>
    </row>
    <row r="12" spans="1:16" s="137" customFormat="1" x14ac:dyDescent="0.2">
      <c r="A12" s="149"/>
      <c r="B12" s="336" t="str">
        <f>'Cover Page'!C6</f>
        <v>2018</v>
      </c>
      <c r="C12" s="334"/>
      <c r="D12" s="334"/>
      <c r="E12" s="344"/>
      <c r="F12" s="344"/>
      <c r="G12" s="149"/>
      <c r="H12" s="150"/>
      <c r="I12" s="148"/>
      <c r="J12" s="148"/>
      <c r="K12" s="344"/>
      <c r="L12" s="344"/>
      <c r="M12" s="149"/>
      <c r="N12" s="150"/>
      <c r="O12" s="148"/>
      <c r="P12" s="148"/>
    </row>
    <row r="13" spans="1:16" s="137" customFormat="1" x14ac:dyDescent="0.2">
      <c r="A13" s="149"/>
      <c r="B13" s="148"/>
      <c r="C13" s="148"/>
      <c r="D13" s="147"/>
      <c r="G13" s="153"/>
      <c r="H13" s="153"/>
      <c r="I13" s="148"/>
      <c r="J13" s="148"/>
      <c r="M13" s="153"/>
      <c r="N13" s="153"/>
      <c r="O13" s="148"/>
      <c r="P13" s="148"/>
    </row>
    <row r="14" spans="1:16" ht="13.5" thickBot="1" x14ac:dyDescent="0.25">
      <c r="D14" s="154"/>
    </row>
    <row r="15" spans="1:16" ht="13.7" customHeight="1" thickBot="1" x14ac:dyDescent="0.25">
      <c r="D15" s="147"/>
      <c r="E15" s="322" t="s">
        <v>33</v>
      </c>
      <c r="F15" s="323"/>
      <c r="G15" s="323"/>
      <c r="H15" s="323"/>
      <c r="I15" s="323"/>
      <c r="J15" s="323"/>
      <c r="K15" s="322" t="s">
        <v>33</v>
      </c>
      <c r="L15" s="323"/>
      <c r="M15" s="323"/>
      <c r="N15" s="323"/>
      <c r="O15" s="323"/>
      <c r="P15" s="327"/>
    </row>
    <row r="16" spans="1:16" ht="13.7" customHeight="1" thickBot="1" x14ac:dyDescent="0.25">
      <c r="D16" s="147"/>
      <c r="E16" s="319" t="s">
        <v>107</v>
      </c>
      <c r="F16" s="347"/>
      <c r="G16" s="347"/>
      <c r="H16" s="347"/>
      <c r="I16" s="347"/>
      <c r="J16" s="348"/>
      <c r="K16" s="319" t="s">
        <v>108</v>
      </c>
      <c r="L16" s="347"/>
      <c r="M16" s="347"/>
      <c r="N16" s="347"/>
      <c r="O16" s="347"/>
      <c r="P16" s="348"/>
    </row>
    <row r="17" spans="2:16" ht="13.7" customHeight="1" thickBot="1" x14ac:dyDescent="0.25">
      <c r="D17" s="147"/>
      <c r="E17" s="345" t="s">
        <v>8</v>
      </c>
      <c r="F17" s="346"/>
      <c r="G17" s="345" t="s">
        <v>9</v>
      </c>
      <c r="H17" s="346"/>
      <c r="I17" s="324" t="s">
        <v>10</v>
      </c>
      <c r="J17" s="325"/>
      <c r="K17" s="345" t="s">
        <v>8</v>
      </c>
      <c r="L17" s="346"/>
      <c r="M17" s="345" t="s">
        <v>9</v>
      </c>
      <c r="N17" s="346"/>
      <c r="O17" s="324" t="s">
        <v>10</v>
      </c>
      <c r="P17" s="325"/>
    </row>
    <row r="18" spans="2:16" ht="13.7" customHeight="1" x14ac:dyDescent="0.2">
      <c r="D18" s="147"/>
      <c r="E18" s="193" t="s">
        <v>154</v>
      </c>
      <c r="F18" s="198" t="s">
        <v>154</v>
      </c>
      <c r="G18" s="193" t="s">
        <v>154</v>
      </c>
      <c r="H18" s="194" t="s">
        <v>154</v>
      </c>
      <c r="I18" s="193" t="s">
        <v>154</v>
      </c>
      <c r="J18" s="194" t="s">
        <v>154</v>
      </c>
      <c r="K18" s="193" t="s">
        <v>154</v>
      </c>
      <c r="L18" s="194" t="s">
        <v>154</v>
      </c>
      <c r="M18" s="193" t="s">
        <v>154</v>
      </c>
      <c r="N18" s="194" t="s">
        <v>154</v>
      </c>
      <c r="O18" s="193" t="s">
        <v>154</v>
      </c>
      <c r="P18" s="194" t="s">
        <v>154</v>
      </c>
    </row>
    <row r="19" spans="2:16" ht="21" customHeight="1" thickBot="1" x14ac:dyDescent="0.25">
      <c r="B19" s="338" t="s">
        <v>157</v>
      </c>
      <c r="C19" s="339"/>
      <c r="D19" s="340"/>
      <c r="E19" s="192" t="str">
        <f>"12/31/"&amp;""&amp;'Cover Page'!C$6</f>
        <v>12/31/2018</v>
      </c>
      <c r="F19" s="199">
        <f>DATE(YEAR(E19)+0,MONTH(E19)+3,DAY(E19)+0)</f>
        <v>43555</v>
      </c>
      <c r="G19" s="192" t="str">
        <f>"12/31/"&amp;""&amp;'Cover Page'!C$6</f>
        <v>12/31/2018</v>
      </c>
      <c r="H19" s="195">
        <f>DATE(YEAR(G19)+0,MONTH(G19)+3,DAY(G19)+0)</f>
        <v>43555</v>
      </c>
      <c r="I19" s="192" t="str">
        <f>"12/31/"&amp;""&amp;'Cover Page'!C$6</f>
        <v>12/31/2018</v>
      </c>
      <c r="J19" s="195">
        <f>DATE(YEAR(I19)+0,MONTH(I19)+3,DAY(I19)+0)</f>
        <v>43555</v>
      </c>
      <c r="K19" s="192" t="str">
        <f>"12/31/"&amp;""&amp;'Cover Page'!C$6</f>
        <v>12/31/2018</v>
      </c>
      <c r="L19" s="195">
        <f>DATE(YEAR(K19)+0,MONTH(K19)+3,DAY(K19)+0)</f>
        <v>43555</v>
      </c>
      <c r="M19" s="192" t="str">
        <f>"12/31/"&amp;""&amp;'Cover Page'!C$6</f>
        <v>12/31/2018</v>
      </c>
      <c r="N19" s="195">
        <f>DATE(YEAR(M19)+0,MONTH(M19)+3,DAY(M19)+0)</f>
        <v>43555</v>
      </c>
      <c r="O19" s="192" t="str">
        <f>"12/31/"&amp;""&amp;'Cover Page'!C$6</f>
        <v>12/31/2018</v>
      </c>
      <c r="P19" s="195">
        <f>DATE(YEAR(O19)+0,MONTH(O19)+3,DAY(O19)+0)</f>
        <v>43555</v>
      </c>
    </row>
    <row r="20" spans="2:16" s="147" customFormat="1" ht="21" customHeight="1" x14ac:dyDescent="0.2">
      <c r="B20" s="341"/>
      <c r="C20" s="342"/>
      <c r="D20" s="343"/>
      <c r="E20" s="94">
        <v>1</v>
      </c>
      <c r="F20" s="95">
        <v>2</v>
      </c>
      <c r="G20" s="94">
        <v>3</v>
      </c>
      <c r="H20" s="95">
        <v>4</v>
      </c>
      <c r="I20" s="94">
        <v>5</v>
      </c>
      <c r="J20" s="95">
        <v>6</v>
      </c>
      <c r="K20" s="94">
        <v>7</v>
      </c>
      <c r="L20" s="95">
        <v>8</v>
      </c>
      <c r="M20" s="94">
        <v>9</v>
      </c>
      <c r="N20" s="95">
        <v>10</v>
      </c>
      <c r="O20" s="94">
        <v>11</v>
      </c>
      <c r="P20" s="95">
        <v>12</v>
      </c>
    </row>
    <row r="21" spans="2:16" x14ac:dyDescent="0.2">
      <c r="B21" s="10" t="s">
        <v>0</v>
      </c>
      <c r="C21" s="22" t="s">
        <v>64</v>
      </c>
      <c r="D21" s="90"/>
      <c r="E21" s="275"/>
      <c r="F21" s="276"/>
      <c r="G21" s="275"/>
      <c r="H21" s="277"/>
      <c r="I21" s="275"/>
      <c r="J21" s="276"/>
      <c r="K21" s="275"/>
      <c r="L21" s="276"/>
      <c r="M21" s="275"/>
      <c r="N21" s="277"/>
      <c r="O21" s="275"/>
      <c r="P21" s="276"/>
    </row>
    <row r="22" spans="2:16" x14ac:dyDescent="0.2">
      <c r="B22" s="13"/>
      <c r="C22" s="14">
        <v>1.1000000000000001</v>
      </c>
      <c r="D22" s="17" t="s">
        <v>15</v>
      </c>
      <c r="E22" s="282"/>
      <c r="F22" s="281"/>
      <c r="G22" s="282"/>
      <c r="H22" s="281"/>
      <c r="I22" s="282"/>
      <c r="J22" s="281"/>
      <c r="K22" s="282"/>
      <c r="L22" s="281"/>
      <c r="M22" s="282">
        <v>7237914</v>
      </c>
      <c r="N22" s="281">
        <v>6592619</v>
      </c>
      <c r="O22" s="282">
        <v>134861761</v>
      </c>
      <c r="P22" s="281">
        <v>122838175</v>
      </c>
    </row>
    <row r="23" spans="2:16" x14ac:dyDescent="0.2">
      <c r="B23" s="13"/>
      <c r="C23" s="14">
        <v>1.2</v>
      </c>
      <c r="D23" s="17" t="s">
        <v>16</v>
      </c>
      <c r="E23" s="282"/>
      <c r="F23" s="281"/>
      <c r="G23" s="282"/>
      <c r="H23" s="281"/>
      <c r="I23" s="282"/>
      <c r="J23" s="281"/>
      <c r="K23" s="282"/>
      <c r="L23" s="281"/>
      <c r="M23" s="282">
        <v>446</v>
      </c>
      <c r="N23" s="281">
        <v>446</v>
      </c>
      <c r="O23" s="282">
        <v>8482</v>
      </c>
      <c r="P23" s="281">
        <v>8482</v>
      </c>
    </row>
    <row r="24" spans="2:16" x14ac:dyDescent="0.2">
      <c r="B24" s="13"/>
      <c r="C24" s="14">
        <v>1.3</v>
      </c>
      <c r="D24" s="17" t="s">
        <v>34</v>
      </c>
      <c r="E24" s="282"/>
      <c r="F24" s="281"/>
      <c r="G24" s="282"/>
      <c r="H24" s="281"/>
      <c r="I24" s="282"/>
      <c r="J24" s="281"/>
      <c r="K24" s="282"/>
      <c r="L24" s="281"/>
      <c r="M24" s="282">
        <v>418</v>
      </c>
      <c r="N24" s="281">
        <v>418</v>
      </c>
      <c r="O24" s="282">
        <v>7947</v>
      </c>
      <c r="P24" s="281">
        <v>7947</v>
      </c>
    </row>
    <row r="25" spans="2:16" x14ac:dyDescent="0.2">
      <c r="B25" s="13"/>
      <c r="C25" s="14">
        <v>1.4</v>
      </c>
      <c r="D25" s="17" t="s">
        <v>17</v>
      </c>
      <c r="E25" s="282"/>
      <c r="F25" s="281"/>
      <c r="G25" s="282"/>
      <c r="H25" s="281"/>
      <c r="I25" s="282"/>
      <c r="J25" s="281"/>
      <c r="K25" s="282"/>
      <c r="L25" s="281"/>
      <c r="M25" s="282">
        <v>9734</v>
      </c>
      <c r="N25" s="281">
        <v>9734</v>
      </c>
      <c r="O25" s="282">
        <v>184955</v>
      </c>
      <c r="P25" s="281">
        <v>184955</v>
      </c>
    </row>
    <row r="26" spans="2:16" x14ac:dyDescent="0.2">
      <c r="B26" s="159"/>
      <c r="C26" s="160"/>
      <c r="D26" s="41"/>
      <c r="E26" s="272"/>
      <c r="F26" s="273"/>
      <c r="G26" s="272"/>
      <c r="H26" s="274"/>
      <c r="I26" s="272"/>
      <c r="J26" s="273"/>
      <c r="K26" s="272"/>
      <c r="L26" s="273"/>
      <c r="M26" s="272"/>
      <c r="N26" s="274"/>
      <c r="O26" s="272"/>
      <c r="P26" s="273"/>
    </row>
    <row r="27" spans="2:16" x14ac:dyDescent="0.2">
      <c r="B27" s="13" t="s">
        <v>1</v>
      </c>
      <c r="C27" s="27" t="s">
        <v>65</v>
      </c>
      <c r="D27" s="91"/>
      <c r="E27" s="267"/>
      <c r="F27" s="270"/>
      <c r="G27" s="267"/>
      <c r="H27" s="271"/>
      <c r="I27" s="267"/>
      <c r="J27" s="270"/>
      <c r="K27" s="267"/>
      <c r="L27" s="270"/>
      <c r="M27" s="267"/>
      <c r="N27" s="271"/>
      <c r="O27" s="267"/>
      <c r="P27" s="270"/>
    </row>
    <row r="28" spans="2:16" x14ac:dyDescent="0.2">
      <c r="B28" s="13"/>
      <c r="C28" s="14">
        <v>2.1</v>
      </c>
      <c r="D28" s="17" t="s">
        <v>39</v>
      </c>
      <c r="E28" s="267"/>
      <c r="F28" s="270"/>
      <c r="G28" s="267"/>
      <c r="H28" s="271"/>
      <c r="I28" s="267"/>
      <c r="J28" s="270"/>
      <c r="K28" s="267"/>
      <c r="L28" s="270"/>
      <c r="M28" s="267"/>
      <c r="N28" s="271"/>
      <c r="O28" s="267"/>
      <c r="P28" s="270"/>
    </row>
    <row r="29" spans="2:16" x14ac:dyDescent="0.2">
      <c r="B29" s="13"/>
      <c r="C29" s="14"/>
      <c r="D29" s="17" t="s">
        <v>55</v>
      </c>
      <c r="E29" s="282"/>
      <c r="F29" s="233"/>
      <c r="G29" s="282"/>
      <c r="H29" s="233"/>
      <c r="I29" s="282"/>
      <c r="J29" s="233"/>
      <c r="K29" s="282"/>
      <c r="L29" s="233"/>
      <c r="M29" s="282">
        <v>3918305</v>
      </c>
      <c r="N29" s="233"/>
      <c r="O29" s="282">
        <v>106090793</v>
      </c>
      <c r="P29" s="233"/>
    </row>
    <row r="30" spans="2:16" ht="28.5" customHeight="1" x14ac:dyDescent="0.2">
      <c r="B30" s="13"/>
      <c r="C30" s="14"/>
      <c r="D30" s="15" t="s">
        <v>54</v>
      </c>
      <c r="E30" s="278"/>
      <c r="F30" s="281"/>
      <c r="G30" s="278"/>
      <c r="H30" s="281"/>
      <c r="I30" s="278"/>
      <c r="J30" s="281"/>
      <c r="K30" s="278"/>
      <c r="L30" s="281"/>
      <c r="M30" s="278"/>
      <c r="N30" s="281">
        <v>3872088</v>
      </c>
      <c r="O30" s="278"/>
      <c r="P30" s="281">
        <v>104839151</v>
      </c>
    </row>
    <row r="31" spans="2:16" s="147" customFormat="1" x14ac:dyDescent="0.2">
      <c r="B31" s="19"/>
      <c r="C31" s="14">
        <v>2.2000000000000002</v>
      </c>
      <c r="D31" s="17" t="s">
        <v>35</v>
      </c>
      <c r="E31" s="267"/>
      <c r="F31" s="270"/>
      <c r="G31" s="267"/>
      <c r="H31" s="271"/>
      <c r="I31" s="267"/>
      <c r="J31" s="270"/>
      <c r="K31" s="267"/>
      <c r="L31" s="270"/>
      <c r="M31" s="267"/>
      <c r="N31" s="271"/>
      <c r="O31" s="267"/>
      <c r="P31" s="270"/>
    </row>
    <row r="32" spans="2:16" s="147" customFormat="1" ht="25.5" x14ac:dyDescent="0.2">
      <c r="B32" s="19"/>
      <c r="C32" s="14"/>
      <c r="D32" s="15" t="s">
        <v>51</v>
      </c>
      <c r="E32" s="282"/>
      <c r="F32" s="233"/>
      <c r="G32" s="282"/>
      <c r="H32" s="232"/>
      <c r="I32" s="282"/>
      <c r="J32" s="233"/>
      <c r="K32" s="282"/>
      <c r="L32" s="233"/>
      <c r="M32" s="282">
        <v>267092</v>
      </c>
      <c r="N32" s="232"/>
      <c r="O32" s="282">
        <v>7231676</v>
      </c>
      <c r="P32" s="233"/>
    </row>
    <row r="33" spans="2:16" s="147" customFormat="1" ht="25.5" x14ac:dyDescent="0.2">
      <c r="B33" s="19"/>
      <c r="C33" s="14"/>
      <c r="D33" s="15" t="s">
        <v>44</v>
      </c>
      <c r="E33" s="278"/>
      <c r="F33" s="281"/>
      <c r="G33" s="278"/>
      <c r="H33" s="287"/>
      <c r="I33" s="278"/>
      <c r="J33" s="281"/>
      <c r="K33" s="278"/>
      <c r="L33" s="281"/>
      <c r="M33" s="278"/>
      <c r="N33" s="287">
        <v>53088</v>
      </c>
      <c r="O33" s="278"/>
      <c r="P33" s="281">
        <v>1437390</v>
      </c>
    </row>
    <row r="34" spans="2:16" x14ac:dyDescent="0.2">
      <c r="B34" s="13"/>
      <c r="C34" s="14">
        <v>2.2999999999999998</v>
      </c>
      <c r="D34" s="17" t="s">
        <v>28</v>
      </c>
      <c r="E34" s="282"/>
      <c r="F34" s="233"/>
      <c r="G34" s="282"/>
      <c r="H34" s="232"/>
      <c r="I34" s="282"/>
      <c r="J34" s="233"/>
      <c r="K34" s="282"/>
      <c r="L34" s="233"/>
      <c r="M34" s="282"/>
      <c r="N34" s="232"/>
      <c r="O34" s="282"/>
      <c r="P34" s="233"/>
    </row>
    <row r="35" spans="2:16" s="147" customFormat="1" x14ac:dyDescent="0.2">
      <c r="B35" s="19"/>
      <c r="C35" s="14">
        <v>2.4</v>
      </c>
      <c r="D35" s="17" t="s">
        <v>36</v>
      </c>
      <c r="E35" s="267"/>
      <c r="F35" s="270"/>
      <c r="G35" s="267"/>
      <c r="H35" s="271"/>
      <c r="I35" s="267"/>
      <c r="J35" s="270"/>
      <c r="K35" s="267"/>
      <c r="L35" s="270"/>
      <c r="M35" s="267"/>
      <c r="N35" s="271"/>
      <c r="O35" s="267"/>
      <c r="P35" s="270"/>
    </row>
    <row r="36" spans="2:16" s="147" customFormat="1" ht="25.5" x14ac:dyDescent="0.2">
      <c r="B36" s="19"/>
      <c r="C36" s="14"/>
      <c r="D36" s="15" t="s">
        <v>52</v>
      </c>
      <c r="E36" s="282"/>
      <c r="F36" s="233"/>
      <c r="G36" s="282"/>
      <c r="H36" s="232"/>
      <c r="I36" s="282"/>
      <c r="J36" s="233"/>
      <c r="K36" s="282"/>
      <c r="L36" s="233"/>
      <c r="M36" s="282"/>
      <c r="N36" s="232"/>
      <c r="O36" s="282"/>
      <c r="P36" s="233"/>
    </row>
    <row r="37" spans="2:16" s="147" customFormat="1" ht="25.5" x14ac:dyDescent="0.2">
      <c r="B37" s="19"/>
      <c r="C37" s="14"/>
      <c r="D37" s="15" t="s">
        <v>43</v>
      </c>
      <c r="E37" s="278"/>
      <c r="F37" s="281"/>
      <c r="G37" s="278"/>
      <c r="H37" s="287"/>
      <c r="I37" s="278"/>
      <c r="J37" s="281"/>
      <c r="K37" s="278"/>
      <c r="L37" s="281"/>
      <c r="M37" s="278"/>
      <c r="N37" s="287"/>
      <c r="O37" s="278"/>
      <c r="P37" s="281"/>
    </row>
    <row r="38" spans="2:16" x14ac:dyDescent="0.2">
      <c r="B38" s="13"/>
      <c r="C38" s="14">
        <v>2.5</v>
      </c>
      <c r="D38" s="17" t="s">
        <v>29</v>
      </c>
      <c r="E38" s="282"/>
      <c r="F38" s="233"/>
      <c r="G38" s="282"/>
      <c r="H38" s="232"/>
      <c r="I38" s="282"/>
      <c r="J38" s="233"/>
      <c r="K38" s="282"/>
      <c r="L38" s="233"/>
      <c r="M38" s="282"/>
      <c r="N38" s="232"/>
      <c r="O38" s="282"/>
      <c r="P38" s="233"/>
    </row>
    <row r="39" spans="2:16" x14ac:dyDescent="0.2">
      <c r="B39" s="13"/>
      <c r="C39" s="14">
        <v>2.6</v>
      </c>
      <c r="D39" s="17" t="s">
        <v>31</v>
      </c>
      <c r="E39" s="267"/>
      <c r="F39" s="270"/>
      <c r="G39" s="267"/>
      <c r="H39" s="271"/>
      <c r="I39" s="267"/>
      <c r="J39" s="270"/>
      <c r="K39" s="267"/>
      <c r="L39" s="270"/>
      <c r="M39" s="267"/>
      <c r="N39" s="271"/>
      <c r="O39" s="267"/>
      <c r="P39" s="270"/>
    </row>
    <row r="40" spans="2:16" ht="28.5" customHeight="1" x14ac:dyDescent="0.2">
      <c r="B40" s="13"/>
      <c r="C40" s="14"/>
      <c r="D40" s="15" t="s">
        <v>113</v>
      </c>
      <c r="E40" s="282"/>
      <c r="F40" s="233"/>
      <c r="G40" s="282"/>
      <c r="H40" s="232"/>
      <c r="I40" s="282"/>
      <c r="J40" s="233"/>
      <c r="K40" s="282"/>
      <c r="L40" s="233"/>
      <c r="M40" s="282"/>
      <c r="N40" s="232"/>
      <c r="O40" s="282"/>
      <c r="P40" s="233"/>
    </row>
    <row r="41" spans="2:16" ht="27.95" customHeight="1" x14ac:dyDescent="0.2">
      <c r="B41" s="13"/>
      <c r="C41" s="14"/>
      <c r="D41" s="15" t="s">
        <v>114</v>
      </c>
      <c r="E41" s="278"/>
      <c r="F41" s="281"/>
      <c r="G41" s="278"/>
      <c r="H41" s="287"/>
      <c r="I41" s="278"/>
      <c r="J41" s="281"/>
      <c r="K41" s="278"/>
      <c r="L41" s="281"/>
      <c r="M41" s="278"/>
      <c r="N41" s="287"/>
      <c r="O41" s="278"/>
      <c r="P41" s="281"/>
    </row>
    <row r="42" spans="2:16" x14ac:dyDescent="0.2">
      <c r="B42" s="13"/>
      <c r="C42" s="14">
        <v>2.7</v>
      </c>
      <c r="D42" s="17" t="s">
        <v>37</v>
      </c>
      <c r="E42" s="267"/>
      <c r="F42" s="270"/>
      <c r="G42" s="267"/>
      <c r="H42" s="271"/>
      <c r="I42" s="267"/>
      <c r="J42" s="270"/>
      <c r="K42" s="267"/>
      <c r="L42" s="270"/>
      <c r="M42" s="267"/>
      <c r="N42" s="271"/>
      <c r="O42" s="267"/>
      <c r="P42" s="270"/>
    </row>
    <row r="43" spans="2:16" x14ac:dyDescent="0.2">
      <c r="B43" s="13"/>
      <c r="C43" s="14"/>
      <c r="D43" s="15" t="s">
        <v>115</v>
      </c>
      <c r="E43" s="282"/>
      <c r="F43" s="233"/>
      <c r="G43" s="282"/>
      <c r="H43" s="232"/>
      <c r="I43" s="282"/>
      <c r="J43" s="233"/>
      <c r="K43" s="282"/>
      <c r="L43" s="233"/>
      <c r="M43" s="282">
        <v>2174</v>
      </c>
      <c r="N43" s="232"/>
      <c r="O43" s="282">
        <v>58856</v>
      </c>
      <c r="P43" s="233"/>
    </row>
    <row r="44" spans="2:16" s="147" customFormat="1" ht="25.5" x14ac:dyDescent="0.2">
      <c r="B44" s="19"/>
      <c r="C44" s="14"/>
      <c r="D44" s="15" t="s">
        <v>116</v>
      </c>
      <c r="E44" s="278"/>
      <c r="F44" s="281"/>
      <c r="G44" s="278"/>
      <c r="H44" s="287"/>
      <c r="I44" s="278"/>
      <c r="J44" s="281"/>
      <c r="K44" s="278"/>
      <c r="L44" s="281"/>
      <c r="M44" s="278"/>
      <c r="N44" s="287">
        <v>61</v>
      </c>
      <c r="O44" s="278"/>
      <c r="P44" s="281">
        <v>1664</v>
      </c>
    </row>
    <row r="45" spans="2:16" x14ac:dyDescent="0.2">
      <c r="B45" s="13"/>
      <c r="C45" s="92" t="s">
        <v>117</v>
      </c>
      <c r="D45" s="17" t="s">
        <v>30</v>
      </c>
      <c r="E45" s="282"/>
      <c r="F45" s="279"/>
      <c r="G45" s="282"/>
      <c r="H45" s="280"/>
      <c r="I45" s="282"/>
      <c r="J45" s="279"/>
      <c r="K45" s="282"/>
      <c r="L45" s="279"/>
      <c r="M45" s="282">
        <v>1077</v>
      </c>
      <c r="N45" s="280"/>
      <c r="O45" s="282">
        <v>29166</v>
      </c>
      <c r="P45" s="279"/>
    </row>
    <row r="46" spans="2:16" x14ac:dyDescent="0.2">
      <c r="B46" s="13"/>
      <c r="C46" s="14">
        <v>2.9</v>
      </c>
      <c r="D46" s="17" t="s">
        <v>101</v>
      </c>
      <c r="E46" s="267"/>
      <c r="F46" s="268"/>
      <c r="G46" s="267"/>
      <c r="H46" s="269"/>
      <c r="I46" s="267"/>
      <c r="J46" s="268"/>
      <c r="K46" s="267"/>
      <c r="L46" s="268"/>
      <c r="M46" s="267"/>
      <c r="N46" s="269"/>
      <c r="O46" s="267"/>
      <c r="P46" s="268"/>
    </row>
    <row r="47" spans="2:16" x14ac:dyDescent="0.2">
      <c r="B47" s="13"/>
      <c r="C47" s="14"/>
      <c r="D47" s="15" t="s">
        <v>118</v>
      </c>
      <c r="E47" s="282"/>
      <c r="F47" s="286"/>
      <c r="G47" s="282"/>
      <c r="H47" s="288"/>
      <c r="I47" s="282"/>
      <c r="J47" s="286"/>
      <c r="K47" s="282"/>
      <c r="L47" s="286"/>
      <c r="M47" s="282"/>
      <c r="N47" s="288"/>
      <c r="O47" s="282"/>
      <c r="P47" s="286"/>
    </row>
    <row r="48" spans="2:16" x14ac:dyDescent="0.2">
      <c r="B48" s="13"/>
      <c r="C48" s="14"/>
      <c r="D48" s="17" t="s">
        <v>119</v>
      </c>
      <c r="E48" s="282"/>
      <c r="F48" s="286"/>
      <c r="G48" s="282"/>
      <c r="H48" s="288"/>
      <c r="I48" s="282"/>
      <c r="J48" s="286"/>
      <c r="K48" s="282"/>
      <c r="L48" s="286"/>
      <c r="M48" s="282"/>
      <c r="N48" s="288"/>
      <c r="O48" s="282"/>
      <c r="P48" s="286"/>
    </row>
    <row r="49" spans="1:16" x14ac:dyDescent="0.2">
      <c r="B49" s="13"/>
      <c r="C49" s="14"/>
      <c r="D49" s="17" t="s">
        <v>120</v>
      </c>
      <c r="E49" s="282"/>
      <c r="F49" s="279"/>
      <c r="G49" s="282"/>
      <c r="H49" s="280"/>
      <c r="I49" s="282"/>
      <c r="J49" s="279"/>
      <c r="K49" s="282"/>
      <c r="L49" s="279"/>
      <c r="M49" s="282"/>
      <c r="N49" s="280"/>
      <c r="O49" s="282"/>
      <c r="P49" s="279"/>
    </row>
    <row r="50" spans="1:16" s="147" customFormat="1" x14ac:dyDescent="0.2">
      <c r="B50" s="19"/>
      <c r="C50" s="93" t="s">
        <v>14</v>
      </c>
      <c r="D50" s="17" t="s">
        <v>26</v>
      </c>
      <c r="E50" s="282"/>
      <c r="F50" s="281"/>
      <c r="G50" s="282"/>
      <c r="H50" s="287"/>
      <c r="I50" s="282"/>
      <c r="J50" s="281"/>
      <c r="K50" s="282"/>
      <c r="L50" s="281"/>
      <c r="M50" s="282"/>
      <c r="N50" s="287"/>
      <c r="O50" s="282"/>
      <c r="P50" s="281"/>
    </row>
    <row r="51" spans="1:16" s="147" customFormat="1" x14ac:dyDescent="0.2">
      <c r="A51" s="155"/>
      <c r="B51" s="19"/>
      <c r="C51" s="93" t="s">
        <v>121</v>
      </c>
      <c r="D51" s="15" t="s">
        <v>49</v>
      </c>
      <c r="E51" s="80">
        <f>E29+E32-E34+E36-E38+E40+E43-E45+E47+E48-E49+E50</f>
        <v>0</v>
      </c>
      <c r="F51" s="81">
        <f>F30+F33+F37+F41+F44+F47+F48+F50</f>
        <v>0</v>
      </c>
      <c r="G51" s="80">
        <f>G29+G32-G34+G36-G38+G40+G43-G45+G47+G48-G49+G50</f>
        <v>0</v>
      </c>
      <c r="H51" s="81">
        <f>H30+H33+H37+H41+H44+H47+H48+H50</f>
        <v>0</v>
      </c>
      <c r="I51" s="80">
        <f>I29+I32-I34+I36-I38+I40+I43-I45+I47+I48-I49+I50</f>
        <v>0</v>
      </c>
      <c r="J51" s="81">
        <f>J30+J33+J37+J41+J44+J47+J48+J50</f>
        <v>0</v>
      </c>
      <c r="K51" s="80">
        <f>K29+K32-K34+K36-K38+K40+K43-K45+K47+K48-K49+K50</f>
        <v>0</v>
      </c>
      <c r="L51" s="81">
        <f>L30+L33+L37+L41+L44+L47+L48+L50</f>
        <v>0</v>
      </c>
      <c r="M51" s="80">
        <f>M29+M32-M34+M36-M38+M40+M43-M45+M47+M48-M49+M50</f>
        <v>4186494</v>
      </c>
      <c r="N51" s="81">
        <f>N30+N33+N37+N41+N44+N47+N48+N50</f>
        <v>3925237</v>
      </c>
      <c r="O51" s="80">
        <f>O29+O32-O34+O36-O38+O40+O43-O45+O47+O48-O49+O50</f>
        <v>113352159</v>
      </c>
      <c r="P51" s="81">
        <f>P30+P33+P37+P41+P44+P47+P48+P50</f>
        <v>106278205</v>
      </c>
    </row>
    <row r="52" spans="1:16" ht="13.5" thickBot="1" x14ac:dyDescent="0.25">
      <c r="B52" s="159"/>
      <c r="C52" s="40"/>
      <c r="D52" s="161"/>
      <c r="E52" s="264"/>
      <c r="F52" s="265"/>
      <c r="G52" s="264"/>
      <c r="H52" s="266"/>
      <c r="I52" s="264"/>
      <c r="J52" s="265"/>
      <c r="K52" s="264"/>
      <c r="L52" s="265"/>
      <c r="M52" s="264"/>
      <c r="N52" s="266"/>
      <c r="O52" s="264"/>
      <c r="P52" s="265"/>
    </row>
    <row r="53" spans="1:16" x14ac:dyDescent="0.2">
      <c r="B53" s="2"/>
      <c r="C53" s="2"/>
      <c r="D53" s="2"/>
    </row>
    <row r="54" spans="1:16" x14ac:dyDescent="0.2">
      <c r="B54" s="51"/>
      <c r="C54" s="51" t="s">
        <v>61</v>
      </c>
      <c r="D54" s="51"/>
    </row>
    <row r="55" spans="1:16" ht="13.15" customHeight="1" x14ac:dyDescent="0.2">
      <c r="B55" s="51"/>
      <c r="C55" s="51"/>
      <c r="D55" s="203" t="s">
        <v>143</v>
      </c>
    </row>
    <row r="56" spans="1:16" x14ac:dyDescent="0.2">
      <c r="B56" s="51"/>
      <c r="C56" s="51"/>
      <c r="D56" s="51" t="s">
        <v>72</v>
      </c>
    </row>
    <row r="57" spans="1:16" ht="13.15" customHeight="1" x14ac:dyDescent="0.2">
      <c r="B57" s="51"/>
      <c r="C57" s="51"/>
      <c r="D57" s="51" t="s">
        <v>66</v>
      </c>
      <c r="E57" s="182"/>
    </row>
    <row r="58" spans="1:16" ht="13.15" customHeight="1" x14ac:dyDescent="0.2">
      <c r="B58" s="2"/>
      <c r="C58" s="89"/>
      <c r="D58" s="203" t="s">
        <v>102</v>
      </c>
    </row>
    <row r="59" spans="1:16" ht="13.15" customHeight="1" x14ac:dyDescent="0.2">
      <c r="C59" s="157"/>
      <c r="D59" s="157"/>
    </row>
  </sheetData>
  <sheetProtection algorithmName="SHA-1" hashValue="KJTupgr8ud8ZV2EcOCogKRsa01E=" saltValue="omKJKoo+8tUiv/49vtCHRA==" spinCount="100000" sheet="1" objects="1" scenarios="1" formatCells="0" formatColumns="0" formatRows="0"/>
  <dataConsolidate link="1"/>
  <mergeCells count="21">
    <mergeCell ref="B6:D6"/>
    <mergeCell ref="B8:D8"/>
    <mergeCell ref="B10:D10"/>
    <mergeCell ref="E6:F11"/>
    <mergeCell ref="B12:D12"/>
    <mergeCell ref="B19:D20"/>
    <mergeCell ref="E12:F12"/>
    <mergeCell ref="E15:J15"/>
    <mergeCell ref="G17:H17"/>
    <mergeCell ref="I17:J17"/>
    <mergeCell ref="E17:F17"/>
    <mergeCell ref="E16:J16"/>
    <mergeCell ref="K6:L6"/>
    <mergeCell ref="K8:L8"/>
    <mergeCell ref="K10:L10"/>
    <mergeCell ref="K12:L12"/>
    <mergeCell ref="K17:L17"/>
    <mergeCell ref="K15:P15"/>
    <mergeCell ref="K16:P16"/>
    <mergeCell ref="M17:N17"/>
    <mergeCell ref="O17:P17"/>
  </mergeCells>
  <conditionalFormatting sqref="I49 I45 G45 G49 E45 E49 E40 G40 I40 E29 I38 G38 E38 E34 G34 I34 F41 F30 H41 J41 E32 G32 I32 E36 G36 I36 F33 H33 J33 F37 H37 J37 F44 H44 J44 E22:E25 E47:P48 E43:P43 E50:P50">
    <cfRule type="cellIs" dxfId="29" priority="89" stopIfTrue="1" operator="lessThan">
      <formula>0</formula>
    </cfRule>
  </conditionalFormatting>
  <conditionalFormatting sqref="O49 O45 M45 M49 K45 K49 K40 M40 O40 O38 M38 K38 K34 M34 O34 L41 N41 P41 K32 M32 O32 K36 M36 O36 L33 N33 P33 L37 N37 P37 L44 N44 P44">
    <cfRule type="cellIs" dxfId="28" priority="13" stopIfTrue="1" operator="lessThan">
      <formula>0</formula>
    </cfRule>
  </conditionalFormatting>
  <conditionalFormatting sqref="G22:G25">
    <cfRule type="cellIs" dxfId="27" priority="10" stopIfTrue="1" operator="lessThan">
      <formula>0</formula>
    </cfRule>
  </conditionalFormatting>
  <conditionalFormatting sqref="I22:I25">
    <cfRule type="cellIs" dxfId="26" priority="9" stopIfTrue="1" operator="lessThan">
      <formula>0</formula>
    </cfRule>
  </conditionalFormatting>
  <conditionalFormatting sqref="K22:K25">
    <cfRule type="cellIs" dxfId="25" priority="8" stopIfTrue="1" operator="lessThan">
      <formula>0</formula>
    </cfRule>
  </conditionalFormatting>
  <conditionalFormatting sqref="M22:M25">
    <cfRule type="cellIs" dxfId="24" priority="7" stopIfTrue="1" operator="lessThan">
      <formula>0</formula>
    </cfRule>
  </conditionalFormatting>
  <conditionalFormatting sqref="O22:O25">
    <cfRule type="cellIs" dxfId="23" priority="6" stopIfTrue="1" operator="lessThan">
      <formula>0</formula>
    </cfRule>
  </conditionalFormatting>
  <conditionalFormatting sqref="G29 H30">
    <cfRule type="cellIs" dxfId="22" priority="5" stopIfTrue="1" operator="lessThan">
      <formula>0</formula>
    </cfRule>
  </conditionalFormatting>
  <conditionalFormatting sqref="I29 J30">
    <cfRule type="cellIs" dxfId="21" priority="4" stopIfTrue="1" operator="lessThan">
      <formula>0</formula>
    </cfRule>
  </conditionalFormatting>
  <conditionalFormatting sqref="K29 L30">
    <cfRule type="cellIs" dxfId="20" priority="3" stopIfTrue="1" operator="lessThan">
      <formula>0</formula>
    </cfRule>
  </conditionalFormatting>
  <conditionalFormatting sqref="M29 N30">
    <cfRule type="cellIs" dxfId="19" priority="2" stopIfTrue="1" operator="lessThan">
      <formula>0</formula>
    </cfRule>
  </conditionalFormatting>
  <conditionalFormatting sqref="O29 P30">
    <cfRule type="cellIs" dxfId="18" priority="1" stopIfTrue="1" operator="lessThan">
      <formula>0</formula>
    </cfRule>
  </conditionalFormatting>
  <pageMargins left="0.2" right="0.2" top="0.35" bottom="0.25" header="0.2" footer="0.2"/>
  <pageSetup scale="50" fitToWidth="0" pageOrder="overThenDown" orientation="landscape" cellComments="asDisplayed" r:id="rId1"/>
  <headerFooter alignWithMargins="0">
    <oddFooter>&amp;C Page &amp;P of &amp;N&amp;R[&amp;A]&amp;L&amp;"Calibri"&amp;11&amp;K000000Medical Loss Ratio Reporting Form_x000D_&amp;1#&amp;"Calibri"&amp;8&amp;K414141Proprietary</oddFooter>
  </headerFooter>
  <ignoredErrors>
    <ignoredError sqref="B21 B27" numberStoredAsText="1"/>
    <ignoredError sqref="F19 H19 J19 L19 N19"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M87"/>
  <sheetViews>
    <sheetView topLeftCell="A41" zoomScaleNormal="100" workbookViewId="0">
      <selection activeCell="D76" sqref="D76:L76"/>
    </sheetView>
  </sheetViews>
  <sheetFormatPr defaultRowHeight="12.75" x14ac:dyDescent="0.2"/>
  <cols>
    <col min="1" max="1" width="1.85546875" style="7" customWidth="1"/>
    <col min="2" max="2" width="60.42578125" bestFit="1" customWidth="1"/>
    <col min="3" max="3" width="18.5703125" customWidth="1"/>
  </cols>
  <sheetData>
    <row r="1" spans="2:13" s="7" customFormat="1" x14ac:dyDescent="0.2">
      <c r="B1" s="1" t="s">
        <v>144</v>
      </c>
      <c r="D1" s="5"/>
      <c r="E1" s="62"/>
    </row>
    <row r="2" spans="2:13" s="82" customFormat="1" x14ac:dyDescent="0.2">
      <c r="B2" s="88" t="s">
        <v>149</v>
      </c>
      <c r="D2" s="379"/>
      <c r="E2" s="380"/>
    </row>
    <row r="3" spans="2:13" s="7" customFormat="1" x14ac:dyDescent="0.2">
      <c r="B3" s="1" t="s">
        <v>100</v>
      </c>
    </row>
    <row r="4" spans="2:13" s="7" customFormat="1" x14ac:dyDescent="0.2">
      <c r="B4" s="172"/>
    </row>
    <row r="5" spans="2:13" s="7" customFormat="1" x14ac:dyDescent="0.2">
      <c r="B5" s="60" t="s">
        <v>88</v>
      </c>
    </row>
    <row r="6" spans="2:13" s="7" customFormat="1" x14ac:dyDescent="0.2">
      <c r="B6" s="86">
        <f>'Cover Page'!C7</f>
        <v>0</v>
      </c>
      <c r="D6" s="360" t="s">
        <v>127</v>
      </c>
      <c r="E6" s="360"/>
      <c r="F6" s="360"/>
    </row>
    <row r="7" spans="2:13" s="7" customFormat="1" x14ac:dyDescent="0.2">
      <c r="B7" s="60" t="s">
        <v>89</v>
      </c>
      <c r="D7" s="360"/>
      <c r="E7" s="360"/>
      <c r="F7" s="360"/>
    </row>
    <row r="8" spans="2:13" s="7" customFormat="1" x14ac:dyDescent="0.2">
      <c r="B8" s="87" t="str">
        <f>'Cover Page'!C8</f>
        <v>Aetna Life Insurance Company</v>
      </c>
      <c r="D8" s="360"/>
      <c r="E8" s="360"/>
      <c r="F8" s="360"/>
    </row>
    <row r="9" spans="2:13" s="7" customFormat="1" x14ac:dyDescent="0.2">
      <c r="B9" s="61" t="s">
        <v>91</v>
      </c>
      <c r="D9" s="360"/>
      <c r="E9" s="360"/>
      <c r="F9" s="360"/>
    </row>
    <row r="10" spans="2:13" s="7" customFormat="1" x14ac:dyDescent="0.2">
      <c r="B10" s="87" t="str">
        <f>'Cover Page'!C9</f>
        <v>0</v>
      </c>
      <c r="D10" s="360"/>
      <c r="E10" s="360"/>
      <c r="F10" s="360"/>
    </row>
    <row r="11" spans="2:13" s="7" customFormat="1" x14ac:dyDescent="0.2">
      <c r="B11" s="61" t="s">
        <v>86</v>
      </c>
    </row>
    <row r="12" spans="2:13" s="7" customFormat="1" x14ac:dyDescent="0.2">
      <c r="B12" s="87" t="str">
        <f>'Cover Page'!C6</f>
        <v>2018</v>
      </c>
    </row>
    <row r="13" spans="2:13" s="7" customFormat="1" x14ac:dyDescent="0.2"/>
    <row r="14" spans="2:13" s="7" customFormat="1" ht="13.5" thickBot="1" x14ac:dyDescent="0.25"/>
    <row r="15" spans="2:13" s="56" customFormat="1" ht="13.5" thickBot="1" x14ac:dyDescent="0.25">
      <c r="B15" s="96" t="s">
        <v>75</v>
      </c>
      <c r="C15" s="99" t="s">
        <v>76</v>
      </c>
      <c r="D15" s="361" t="s">
        <v>77</v>
      </c>
      <c r="E15" s="362"/>
      <c r="F15" s="362"/>
      <c r="G15" s="362"/>
      <c r="H15" s="362"/>
      <c r="I15" s="362"/>
      <c r="J15" s="362"/>
      <c r="K15" s="362"/>
      <c r="L15" s="363"/>
      <c r="M15" s="55"/>
    </row>
    <row r="16" spans="2:13" s="57" customFormat="1" ht="13.5" thickBot="1" x14ac:dyDescent="0.25">
      <c r="B16" s="97">
        <v>1</v>
      </c>
      <c r="C16" s="100">
        <v>2</v>
      </c>
      <c r="D16" s="364">
        <v>3</v>
      </c>
      <c r="E16" s="365"/>
      <c r="F16" s="365"/>
      <c r="G16" s="365"/>
      <c r="H16" s="365"/>
      <c r="I16" s="365"/>
      <c r="J16" s="365"/>
      <c r="K16" s="365"/>
      <c r="L16" s="366"/>
    </row>
    <row r="17" spans="2:13" s="56" customFormat="1" x14ac:dyDescent="0.2">
      <c r="B17" s="98" t="s">
        <v>78</v>
      </c>
      <c r="C17" s="255"/>
      <c r="D17" s="367"/>
      <c r="E17" s="368"/>
      <c r="F17" s="368"/>
      <c r="G17" s="368"/>
      <c r="H17" s="368"/>
      <c r="I17" s="368"/>
      <c r="J17" s="368"/>
      <c r="K17" s="368"/>
      <c r="L17" s="369"/>
      <c r="M17" s="55"/>
    </row>
    <row r="18" spans="2:13" s="56" customFormat="1" ht="38.25" x14ac:dyDescent="0.2">
      <c r="B18" s="58" t="s">
        <v>161</v>
      </c>
      <c r="C18" s="256"/>
      <c r="D18" s="370" t="s">
        <v>162</v>
      </c>
      <c r="E18" s="371"/>
      <c r="F18" s="371"/>
      <c r="G18" s="371"/>
      <c r="H18" s="371"/>
      <c r="I18" s="371"/>
      <c r="J18" s="371"/>
      <c r="K18" s="371"/>
      <c r="L18" s="372"/>
      <c r="M18" s="55"/>
    </row>
    <row r="19" spans="2:13" s="56" customFormat="1" ht="35.25" customHeight="1" x14ac:dyDescent="0.2">
      <c r="B19" s="58"/>
      <c r="C19" s="256"/>
      <c r="D19" s="351"/>
      <c r="E19" s="352"/>
      <c r="F19" s="352"/>
      <c r="G19" s="352"/>
      <c r="H19" s="352"/>
      <c r="I19" s="352"/>
      <c r="J19" s="352"/>
      <c r="K19" s="352"/>
      <c r="L19" s="353"/>
      <c r="M19" s="55"/>
    </row>
    <row r="20" spans="2:13" s="56" customFormat="1" ht="35.25" customHeight="1" x14ac:dyDescent="0.2">
      <c r="B20" s="58"/>
      <c r="C20" s="256"/>
      <c r="D20" s="351"/>
      <c r="E20" s="352"/>
      <c r="F20" s="352"/>
      <c r="G20" s="352"/>
      <c r="H20" s="352"/>
      <c r="I20" s="352"/>
      <c r="J20" s="352"/>
      <c r="K20" s="352"/>
      <c r="L20" s="353"/>
      <c r="M20" s="55"/>
    </row>
    <row r="21" spans="2:13" s="56" customFormat="1" ht="35.25" customHeight="1" x14ac:dyDescent="0.2">
      <c r="B21" s="58"/>
      <c r="C21" s="256"/>
      <c r="D21" s="351"/>
      <c r="E21" s="352"/>
      <c r="F21" s="352"/>
      <c r="G21" s="352"/>
      <c r="H21" s="352"/>
      <c r="I21" s="352"/>
      <c r="J21" s="352"/>
      <c r="K21" s="352"/>
      <c r="L21" s="353"/>
      <c r="M21" s="55"/>
    </row>
    <row r="22" spans="2:13" s="56" customFormat="1" ht="35.25" customHeight="1" x14ac:dyDescent="0.2">
      <c r="B22" s="58"/>
      <c r="C22" s="256"/>
      <c r="D22" s="351" t="s">
        <v>163</v>
      </c>
      <c r="E22" s="352"/>
      <c r="F22" s="352"/>
      <c r="G22" s="352"/>
      <c r="H22" s="352"/>
      <c r="I22" s="352"/>
      <c r="J22" s="352"/>
      <c r="K22" s="352"/>
      <c r="L22" s="353"/>
      <c r="M22" s="55"/>
    </row>
    <row r="23" spans="2:13" s="56" customFormat="1" ht="35.25" customHeight="1" thickBot="1" x14ac:dyDescent="0.25">
      <c r="B23" s="58"/>
      <c r="C23" s="256"/>
      <c r="D23" s="351"/>
      <c r="E23" s="352"/>
      <c r="F23" s="352"/>
      <c r="G23" s="352"/>
      <c r="H23" s="352"/>
      <c r="I23" s="352"/>
      <c r="J23" s="352"/>
      <c r="K23" s="352"/>
      <c r="L23" s="353"/>
      <c r="M23" s="55"/>
    </row>
    <row r="24" spans="2:13" s="56" customFormat="1" x14ac:dyDescent="0.2">
      <c r="B24" s="98" t="s">
        <v>79</v>
      </c>
      <c r="C24" s="255"/>
      <c r="D24" s="373"/>
      <c r="E24" s="374"/>
      <c r="F24" s="374"/>
      <c r="G24" s="374"/>
      <c r="H24" s="374"/>
      <c r="I24" s="374"/>
      <c r="J24" s="374"/>
      <c r="K24" s="374"/>
      <c r="L24" s="375"/>
      <c r="M24" s="55"/>
    </row>
    <row r="25" spans="2:13" s="56" customFormat="1" x14ac:dyDescent="0.2">
      <c r="B25" s="101" t="s">
        <v>80</v>
      </c>
      <c r="C25" s="257"/>
      <c r="D25" s="354"/>
      <c r="E25" s="355"/>
      <c r="F25" s="355"/>
      <c r="G25" s="355"/>
      <c r="H25" s="355"/>
      <c r="I25" s="355"/>
      <c r="J25" s="355"/>
      <c r="K25" s="355"/>
      <c r="L25" s="356"/>
      <c r="M25" s="55"/>
    </row>
    <row r="26" spans="2:13" s="56" customFormat="1" ht="114.75" x14ac:dyDescent="0.2">
      <c r="B26" s="58" t="s">
        <v>164</v>
      </c>
      <c r="C26" s="256"/>
      <c r="D26" s="351" t="s">
        <v>165</v>
      </c>
      <c r="E26" s="352"/>
      <c r="F26" s="352"/>
      <c r="G26" s="352"/>
      <c r="H26" s="352"/>
      <c r="I26" s="352"/>
      <c r="J26" s="352"/>
      <c r="K26" s="352"/>
      <c r="L26" s="353"/>
      <c r="M26" s="55"/>
    </row>
    <row r="27" spans="2:13" s="56" customFormat="1" ht="54.75" customHeight="1" x14ac:dyDescent="0.2">
      <c r="B27" s="58"/>
      <c r="C27" s="256"/>
      <c r="D27" s="351" t="s">
        <v>166</v>
      </c>
      <c r="E27" s="352"/>
      <c r="F27" s="352"/>
      <c r="G27" s="352"/>
      <c r="H27" s="352"/>
      <c r="I27" s="352"/>
      <c r="J27" s="352"/>
      <c r="K27" s="352"/>
      <c r="L27" s="353"/>
      <c r="M27" s="55"/>
    </row>
    <row r="28" spans="2:13" s="56" customFormat="1" ht="35.25" customHeight="1" x14ac:dyDescent="0.2">
      <c r="B28" s="58"/>
      <c r="C28" s="256"/>
      <c r="D28" s="351"/>
      <c r="E28" s="352"/>
      <c r="F28" s="352"/>
      <c r="G28" s="352"/>
      <c r="H28" s="352"/>
      <c r="I28" s="352"/>
      <c r="J28" s="352"/>
      <c r="K28" s="352"/>
      <c r="L28" s="353"/>
      <c r="M28" s="55"/>
    </row>
    <row r="29" spans="2:13" s="56" customFormat="1" ht="35.25" customHeight="1" x14ac:dyDescent="0.2">
      <c r="B29" s="58"/>
      <c r="C29" s="258"/>
      <c r="D29" s="351"/>
      <c r="E29" s="352"/>
      <c r="F29" s="352"/>
      <c r="G29" s="352"/>
      <c r="H29" s="352"/>
      <c r="I29" s="352"/>
      <c r="J29" s="352"/>
      <c r="K29" s="352"/>
      <c r="L29" s="353"/>
      <c r="M29" s="55"/>
    </row>
    <row r="30" spans="2:13" s="56" customFormat="1" ht="35.25" customHeight="1" x14ac:dyDescent="0.2">
      <c r="B30" s="58"/>
      <c r="C30" s="258"/>
      <c r="D30" s="351"/>
      <c r="E30" s="352"/>
      <c r="F30" s="352"/>
      <c r="G30" s="352"/>
      <c r="H30" s="352"/>
      <c r="I30" s="352"/>
      <c r="J30" s="352"/>
      <c r="K30" s="352"/>
      <c r="L30" s="353"/>
      <c r="M30" s="55"/>
    </row>
    <row r="31" spans="2:13" s="56" customFormat="1" ht="35.25" customHeight="1" x14ac:dyDescent="0.2">
      <c r="B31" s="58"/>
      <c r="C31" s="259"/>
      <c r="D31" s="351"/>
      <c r="E31" s="352"/>
      <c r="F31" s="352"/>
      <c r="G31" s="352"/>
      <c r="H31" s="352"/>
      <c r="I31" s="352"/>
      <c r="J31" s="352"/>
      <c r="K31" s="352"/>
      <c r="L31" s="353"/>
      <c r="M31" s="55"/>
    </row>
    <row r="32" spans="2:13" s="56" customFormat="1" x14ac:dyDescent="0.2">
      <c r="B32" s="102" t="s">
        <v>81</v>
      </c>
      <c r="C32" s="260"/>
      <c r="D32" s="354"/>
      <c r="E32" s="355"/>
      <c r="F32" s="355"/>
      <c r="G32" s="355"/>
      <c r="H32" s="355"/>
      <c r="I32" s="355"/>
      <c r="J32" s="355"/>
      <c r="K32" s="355"/>
      <c r="L32" s="356"/>
      <c r="M32" s="55"/>
    </row>
    <row r="33" spans="2:13" s="56" customFormat="1" ht="102" x14ac:dyDescent="0.2">
      <c r="B33" s="58" t="s">
        <v>167</v>
      </c>
      <c r="C33" s="256"/>
      <c r="D33" s="376" t="s">
        <v>168</v>
      </c>
      <c r="E33" s="377"/>
      <c r="F33" s="377"/>
      <c r="G33" s="377"/>
      <c r="H33" s="377"/>
      <c r="I33" s="377"/>
      <c r="J33" s="377"/>
      <c r="K33" s="377"/>
      <c r="L33" s="378"/>
      <c r="M33" s="55"/>
    </row>
    <row r="34" spans="2:13" s="56" customFormat="1" x14ac:dyDescent="0.2">
      <c r="B34" s="58"/>
      <c r="C34" s="256"/>
      <c r="D34" s="376" t="s">
        <v>169</v>
      </c>
      <c r="E34" s="377"/>
      <c r="F34" s="377"/>
      <c r="G34" s="377"/>
      <c r="H34" s="377"/>
      <c r="I34" s="377"/>
      <c r="J34" s="377"/>
      <c r="K34" s="377"/>
      <c r="L34" s="378"/>
      <c r="M34" s="55"/>
    </row>
    <row r="35" spans="2:13" s="56" customFormat="1" ht="35.25" customHeight="1" x14ac:dyDescent="0.2">
      <c r="B35" s="58"/>
      <c r="C35" s="256"/>
      <c r="D35" s="351"/>
      <c r="E35" s="352"/>
      <c r="F35" s="352"/>
      <c r="G35" s="352"/>
      <c r="H35" s="352"/>
      <c r="I35" s="352"/>
      <c r="J35" s="352"/>
      <c r="K35" s="352"/>
      <c r="L35" s="353"/>
      <c r="M35" s="55"/>
    </row>
    <row r="36" spans="2:13" s="56" customFormat="1" ht="35.25" customHeight="1" x14ac:dyDescent="0.2">
      <c r="B36" s="58"/>
      <c r="C36" s="258"/>
      <c r="D36" s="351"/>
      <c r="E36" s="352"/>
      <c r="F36" s="352"/>
      <c r="G36" s="352"/>
      <c r="H36" s="352"/>
      <c r="I36" s="352"/>
      <c r="J36" s="352"/>
      <c r="K36" s="352"/>
      <c r="L36" s="353"/>
      <c r="M36" s="55"/>
    </row>
    <row r="37" spans="2:13" s="56" customFormat="1" ht="35.25" customHeight="1" x14ac:dyDescent="0.2">
      <c r="B37" s="58"/>
      <c r="C37" s="258"/>
      <c r="D37" s="351"/>
      <c r="E37" s="352"/>
      <c r="F37" s="352"/>
      <c r="G37" s="352"/>
      <c r="H37" s="352"/>
      <c r="I37" s="352"/>
      <c r="J37" s="352"/>
      <c r="K37" s="352"/>
      <c r="L37" s="353"/>
      <c r="M37" s="55"/>
    </row>
    <row r="38" spans="2:13" s="56" customFormat="1" ht="35.25" customHeight="1" x14ac:dyDescent="0.2">
      <c r="B38" s="58"/>
      <c r="C38" s="259"/>
      <c r="D38" s="351"/>
      <c r="E38" s="352"/>
      <c r="F38" s="352"/>
      <c r="G38" s="352"/>
      <c r="H38" s="352"/>
      <c r="I38" s="352"/>
      <c r="J38" s="352"/>
      <c r="K38" s="352"/>
      <c r="L38" s="353"/>
      <c r="M38" s="55"/>
    </row>
    <row r="39" spans="2:13" s="56" customFormat="1" x14ac:dyDescent="0.2">
      <c r="B39" s="102" t="s">
        <v>82</v>
      </c>
      <c r="C39" s="260"/>
      <c r="D39" s="354"/>
      <c r="E39" s="355"/>
      <c r="F39" s="355"/>
      <c r="G39" s="355"/>
      <c r="H39" s="355"/>
      <c r="I39" s="355"/>
      <c r="J39" s="355"/>
      <c r="K39" s="355"/>
      <c r="L39" s="356"/>
      <c r="M39" s="55"/>
    </row>
    <row r="40" spans="2:13" s="56" customFormat="1" ht="35.25" customHeight="1" x14ac:dyDescent="0.2">
      <c r="B40" s="58"/>
      <c r="C40" s="256"/>
      <c r="D40" s="376" t="s">
        <v>170</v>
      </c>
      <c r="E40" s="377"/>
      <c r="F40" s="377"/>
      <c r="G40" s="377"/>
      <c r="H40" s="377"/>
      <c r="I40" s="377"/>
      <c r="J40" s="377"/>
      <c r="K40" s="377"/>
      <c r="L40" s="378"/>
      <c r="M40" s="55"/>
    </row>
    <row r="41" spans="2:13" s="56" customFormat="1" ht="35.25" customHeight="1" x14ac:dyDescent="0.2">
      <c r="B41" s="58"/>
      <c r="C41" s="256"/>
      <c r="D41" s="351"/>
      <c r="E41" s="352"/>
      <c r="F41" s="352"/>
      <c r="G41" s="352"/>
      <c r="H41" s="352"/>
      <c r="I41" s="352"/>
      <c r="J41" s="352"/>
      <c r="K41" s="352"/>
      <c r="L41" s="353"/>
      <c r="M41" s="55"/>
    </row>
    <row r="42" spans="2:13" s="56" customFormat="1" ht="35.25" customHeight="1" x14ac:dyDescent="0.2">
      <c r="B42" s="58"/>
      <c r="C42" s="256"/>
      <c r="D42" s="351"/>
      <c r="E42" s="352"/>
      <c r="F42" s="352"/>
      <c r="G42" s="352"/>
      <c r="H42" s="352"/>
      <c r="I42" s="352"/>
      <c r="J42" s="352"/>
      <c r="K42" s="352"/>
      <c r="L42" s="353"/>
      <c r="M42" s="55"/>
    </row>
    <row r="43" spans="2:13" s="56" customFormat="1" ht="35.25" customHeight="1" x14ac:dyDescent="0.2">
      <c r="B43" s="58"/>
      <c r="C43" s="258"/>
      <c r="D43" s="351"/>
      <c r="E43" s="352"/>
      <c r="F43" s="352"/>
      <c r="G43" s="352"/>
      <c r="H43" s="352"/>
      <c r="I43" s="352"/>
      <c r="J43" s="352"/>
      <c r="K43" s="352"/>
      <c r="L43" s="353"/>
      <c r="M43" s="55"/>
    </row>
    <row r="44" spans="2:13" s="56" customFormat="1" ht="35.25" customHeight="1" x14ac:dyDescent="0.2">
      <c r="B44" s="58"/>
      <c r="C44" s="258"/>
      <c r="D44" s="351"/>
      <c r="E44" s="352"/>
      <c r="F44" s="352"/>
      <c r="G44" s="352"/>
      <c r="H44" s="352"/>
      <c r="I44" s="352"/>
      <c r="J44" s="352"/>
      <c r="K44" s="352"/>
      <c r="L44" s="353"/>
      <c r="M44" s="55"/>
    </row>
    <row r="45" spans="2:13" s="56" customFormat="1" ht="35.25" customHeight="1" x14ac:dyDescent="0.2">
      <c r="B45" s="58"/>
      <c r="C45" s="259"/>
      <c r="D45" s="351"/>
      <c r="E45" s="352"/>
      <c r="F45" s="352"/>
      <c r="G45" s="352"/>
      <c r="H45" s="352"/>
      <c r="I45" s="352"/>
      <c r="J45" s="352"/>
      <c r="K45" s="352"/>
      <c r="L45" s="353"/>
      <c r="M45" s="55"/>
    </row>
    <row r="46" spans="2:13" s="56" customFormat="1" x14ac:dyDescent="0.2">
      <c r="B46" s="102" t="s">
        <v>83</v>
      </c>
      <c r="C46" s="260"/>
      <c r="D46" s="354"/>
      <c r="E46" s="355"/>
      <c r="F46" s="355"/>
      <c r="G46" s="355"/>
      <c r="H46" s="355"/>
      <c r="I46" s="355"/>
      <c r="J46" s="355"/>
      <c r="K46" s="355"/>
      <c r="L46" s="356"/>
      <c r="M46" s="55"/>
    </row>
    <row r="47" spans="2:13" s="56" customFormat="1" ht="51" x14ac:dyDescent="0.2">
      <c r="B47" s="305" t="s">
        <v>171</v>
      </c>
      <c r="C47" s="256"/>
      <c r="D47" s="376" t="s">
        <v>170</v>
      </c>
      <c r="E47" s="377"/>
      <c r="F47" s="377"/>
      <c r="G47" s="377"/>
      <c r="H47" s="377"/>
      <c r="I47" s="377"/>
      <c r="J47" s="377"/>
      <c r="K47" s="377"/>
      <c r="L47" s="378"/>
      <c r="M47" s="55"/>
    </row>
    <row r="48" spans="2:13" s="56" customFormat="1" ht="35.25" customHeight="1" x14ac:dyDescent="0.2">
      <c r="B48" s="58"/>
      <c r="C48" s="256"/>
      <c r="D48" s="351"/>
      <c r="E48" s="352"/>
      <c r="F48" s="352"/>
      <c r="G48" s="352"/>
      <c r="H48" s="352"/>
      <c r="I48" s="352"/>
      <c r="J48" s="352"/>
      <c r="K48" s="352"/>
      <c r="L48" s="353"/>
      <c r="M48" s="55"/>
    </row>
    <row r="49" spans="2:13" s="56" customFormat="1" ht="35.25" customHeight="1" x14ac:dyDescent="0.2">
      <c r="B49" s="58"/>
      <c r="C49" s="256"/>
      <c r="D49" s="351"/>
      <c r="E49" s="352"/>
      <c r="F49" s="352"/>
      <c r="G49" s="352"/>
      <c r="H49" s="352"/>
      <c r="I49" s="352"/>
      <c r="J49" s="352"/>
      <c r="K49" s="352"/>
      <c r="L49" s="353"/>
      <c r="M49" s="55"/>
    </row>
    <row r="50" spans="2:13" s="56" customFormat="1" ht="35.25" customHeight="1" x14ac:dyDescent="0.2">
      <c r="B50" s="58"/>
      <c r="C50" s="258"/>
      <c r="D50" s="351"/>
      <c r="E50" s="352"/>
      <c r="F50" s="352"/>
      <c r="G50" s="352"/>
      <c r="H50" s="352"/>
      <c r="I50" s="352"/>
      <c r="J50" s="352"/>
      <c r="K50" s="352"/>
      <c r="L50" s="353"/>
      <c r="M50" s="55"/>
    </row>
    <row r="51" spans="2:13" s="56" customFormat="1" ht="35.25" customHeight="1" x14ac:dyDescent="0.2">
      <c r="B51" s="58"/>
      <c r="C51" s="258"/>
      <c r="D51" s="351"/>
      <c r="E51" s="352"/>
      <c r="F51" s="352"/>
      <c r="G51" s="352"/>
      <c r="H51" s="352"/>
      <c r="I51" s="352"/>
      <c r="J51" s="352"/>
      <c r="K51" s="352"/>
      <c r="L51" s="353"/>
      <c r="M51" s="55"/>
    </row>
    <row r="52" spans="2:13" s="56" customFormat="1" ht="35.25" customHeight="1" thickBot="1" x14ac:dyDescent="0.25">
      <c r="B52" s="58"/>
      <c r="C52" s="259"/>
      <c r="D52" s="351"/>
      <c r="E52" s="352"/>
      <c r="F52" s="352"/>
      <c r="G52" s="352"/>
      <c r="H52" s="352"/>
      <c r="I52" s="352"/>
      <c r="J52" s="352"/>
      <c r="K52" s="352"/>
      <c r="L52" s="353"/>
      <c r="M52" s="55"/>
    </row>
    <row r="53" spans="2:13" s="56" customFormat="1" x14ac:dyDescent="0.2">
      <c r="B53" s="98" t="s">
        <v>109</v>
      </c>
      <c r="C53" s="255"/>
      <c r="D53" s="373"/>
      <c r="E53" s="374"/>
      <c r="F53" s="374"/>
      <c r="G53" s="374"/>
      <c r="H53" s="374"/>
      <c r="I53" s="374"/>
      <c r="J53" s="374"/>
      <c r="K53" s="374"/>
      <c r="L53" s="375"/>
      <c r="M53" s="55"/>
    </row>
    <row r="54" spans="2:13" s="56" customFormat="1" x14ac:dyDescent="0.2">
      <c r="B54" s="103" t="s">
        <v>110</v>
      </c>
      <c r="C54" s="257"/>
      <c r="D54" s="354"/>
      <c r="E54" s="355"/>
      <c r="F54" s="355"/>
      <c r="G54" s="355"/>
      <c r="H54" s="355"/>
      <c r="I54" s="355"/>
      <c r="J54" s="355"/>
      <c r="K54" s="355"/>
      <c r="L54" s="356"/>
      <c r="M54" s="55"/>
    </row>
    <row r="55" spans="2:13" s="54" customFormat="1" ht="51" x14ac:dyDescent="0.2">
      <c r="B55" s="306" t="s">
        <v>171</v>
      </c>
      <c r="C55" s="261"/>
      <c r="D55" s="376" t="s">
        <v>172</v>
      </c>
      <c r="E55" s="377"/>
      <c r="F55" s="377"/>
      <c r="G55" s="377"/>
      <c r="H55" s="377"/>
      <c r="I55" s="377"/>
      <c r="J55" s="377"/>
      <c r="K55" s="377"/>
      <c r="L55" s="378"/>
      <c r="M55" s="59"/>
    </row>
    <row r="56" spans="2:13" s="54" customFormat="1" ht="35.25" customHeight="1" x14ac:dyDescent="0.2">
      <c r="B56" s="58"/>
      <c r="C56" s="258"/>
      <c r="D56" s="351"/>
      <c r="E56" s="352"/>
      <c r="F56" s="352"/>
      <c r="G56" s="352"/>
      <c r="H56" s="352"/>
      <c r="I56" s="352"/>
      <c r="J56" s="352"/>
      <c r="K56" s="352"/>
      <c r="L56" s="353"/>
      <c r="M56" s="59"/>
    </row>
    <row r="57" spans="2:13" s="54" customFormat="1" ht="35.25" customHeight="1" x14ac:dyDescent="0.2">
      <c r="B57" s="58"/>
      <c r="C57" s="258"/>
      <c r="D57" s="351"/>
      <c r="E57" s="352"/>
      <c r="F57" s="352"/>
      <c r="G57" s="352"/>
      <c r="H57" s="352"/>
      <c r="I57" s="352"/>
      <c r="J57" s="352"/>
      <c r="K57" s="352"/>
      <c r="L57" s="353"/>
      <c r="M57" s="59"/>
    </row>
    <row r="58" spans="2:13" s="54" customFormat="1" ht="35.25" customHeight="1" x14ac:dyDescent="0.2">
      <c r="B58" s="58"/>
      <c r="C58" s="258"/>
      <c r="D58" s="351"/>
      <c r="E58" s="352"/>
      <c r="F58" s="352"/>
      <c r="G58" s="352"/>
      <c r="H58" s="352"/>
      <c r="I58" s="352"/>
      <c r="J58" s="352"/>
      <c r="K58" s="352"/>
      <c r="L58" s="353"/>
      <c r="M58" s="59"/>
    </row>
    <row r="59" spans="2:13" s="54" customFormat="1" ht="35.25" customHeight="1" x14ac:dyDescent="0.2">
      <c r="B59" s="58"/>
      <c r="C59" s="258"/>
      <c r="D59" s="351"/>
      <c r="E59" s="352"/>
      <c r="F59" s="352"/>
      <c r="G59" s="352"/>
      <c r="H59" s="352"/>
      <c r="I59" s="352"/>
      <c r="J59" s="352"/>
      <c r="K59" s="352"/>
      <c r="L59" s="353"/>
      <c r="M59" s="59"/>
    </row>
    <row r="60" spans="2:13" s="54" customFormat="1" ht="35.25" customHeight="1" x14ac:dyDescent="0.2">
      <c r="B60" s="58"/>
      <c r="C60" s="262"/>
      <c r="D60" s="351"/>
      <c r="E60" s="352"/>
      <c r="F60" s="352"/>
      <c r="G60" s="352"/>
      <c r="H60" s="352"/>
      <c r="I60" s="352"/>
      <c r="J60" s="352"/>
      <c r="K60" s="352"/>
      <c r="L60" s="353"/>
      <c r="M60" s="59"/>
    </row>
    <row r="61" spans="2:13" s="56" customFormat="1" x14ac:dyDescent="0.2">
      <c r="B61" s="103" t="s">
        <v>111</v>
      </c>
      <c r="C61" s="257"/>
      <c r="D61" s="354"/>
      <c r="E61" s="355"/>
      <c r="F61" s="355"/>
      <c r="G61" s="355"/>
      <c r="H61" s="355"/>
      <c r="I61" s="355"/>
      <c r="J61" s="355"/>
      <c r="K61" s="355"/>
      <c r="L61" s="356"/>
      <c r="M61" s="55"/>
    </row>
    <row r="62" spans="2:13" s="54" customFormat="1" ht="38.25" x14ac:dyDescent="0.2">
      <c r="B62" s="307" t="s">
        <v>173</v>
      </c>
      <c r="C62" s="261"/>
      <c r="D62" s="357" t="s">
        <v>174</v>
      </c>
      <c r="E62" s="358"/>
      <c r="F62" s="358"/>
      <c r="G62" s="358"/>
      <c r="H62" s="358"/>
      <c r="I62" s="358"/>
      <c r="J62" s="358"/>
      <c r="K62" s="358"/>
      <c r="L62" s="359"/>
      <c r="M62" s="59"/>
    </row>
    <row r="63" spans="2:13" s="54" customFormat="1" ht="35.25" customHeight="1" x14ac:dyDescent="0.2">
      <c r="B63" s="58"/>
      <c r="C63" s="256"/>
      <c r="D63" s="351"/>
      <c r="E63" s="352"/>
      <c r="F63" s="352"/>
      <c r="G63" s="352"/>
      <c r="H63" s="352"/>
      <c r="I63" s="352"/>
      <c r="J63" s="352"/>
      <c r="K63" s="352"/>
      <c r="L63" s="353"/>
      <c r="M63" s="59"/>
    </row>
    <row r="64" spans="2:13" s="54" customFormat="1" ht="35.25" customHeight="1" x14ac:dyDescent="0.2">
      <c r="B64" s="58"/>
      <c r="C64" s="258"/>
      <c r="D64" s="351"/>
      <c r="E64" s="352"/>
      <c r="F64" s="352"/>
      <c r="G64" s="352"/>
      <c r="H64" s="352"/>
      <c r="I64" s="352"/>
      <c r="J64" s="352"/>
      <c r="K64" s="352"/>
      <c r="L64" s="353"/>
      <c r="M64" s="59"/>
    </row>
    <row r="65" spans="2:13" s="54" customFormat="1" ht="35.25" customHeight="1" x14ac:dyDescent="0.2">
      <c r="B65" s="58"/>
      <c r="C65" s="258"/>
      <c r="D65" s="351"/>
      <c r="E65" s="352"/>
      <c r="F65" s="352"/>
      <c r="G65" s="352"/>
      <c r="H65" s="352"/>
      <c r="I65" s="352"/>
      <c r="J65" s="352"/>
      <c r="K65" s="352"/>
      <c r="L65" s="353"/>
      <c r="M65" s="59"/>
    </row>
    <row r="66" spans="2:13" s="54" customFormat="1" ht="35.25" customHeight="1" x14ac:dyDescent="0.2">
      <c r="B66" s="58"/>
      <c r="C66" s="258"/>
      <c r="D66" s="351"/>
      <c r="E66" s="352"/>
      <c r="F66" s="352"/>
      <c r="G66" s="352"/>
      <c r="H66" s="352"/>
      <c r="I66" s="352"/>
      <c r="J66" s="352"/>
      <c r="K66" s="352"/>
      <c r="L66" s="353"/>
      <c r="M66" s="59"/>
    </row>
    <row r="67" spans="2:13" s="54" customFormat="1" ht="35.25" customHeight="1" x14ac:dyDescent="0.2">
      <c r="B67" s="58"/>
      <c r="C67" s="262"/>
      <c r="D67" s="351"/>
      <c r="E67" s="352"/>
      <c r="F67" s="352"/>
      <c r="G67" s="352"/>
      <c r="H67" s="352"/>
      <c r="I67" s="352"/>
      <c r="J67" s="352"/>
      <c r="K67" s="352"/>
      <c r="L67" s="353"/>
      <c r="M67" s="59"/>
    </row>
    <row r="68" spans="2:13" s="56" customFormat="1" x14ac:dyDescent="0.2">
      <c r="B68" s="103" t="s">
        <v>112</v>
      </c>
      <c r="C68" s="257"/>
      <c r="D68" s="354"/>
      <c r="E68" s="355"/>
      <c r="F68" s="355"/>
      <c r="G68" s="355"/>
      <c r="H68" s="355"/>
      <c r="I68" s="355"/>
      <c r="J68" s="355"/>
      <c r="K68" s="355"/>
      <c r="L68" s="356"/>
      <c r="M68" s="55"/>
    </row>
    <row r="69" spans="2:13" s="54" customFormat="1" ht="35.25" customHeight="1" x14ac:dyDescent="0.2">
      <c r="B69" s="58"/>
      <c r="C69" s="261"/>
      <c r="D69" s="351"/>
      <c r="E69" s="352"/>
      <c r="F69" s="352"/>
      <c r="G69" s="352"/>
      <c r="H69" s="352"/>
      <c r="I69" s="352"/>
      <c r="J69" s="352"/>
      <c r="K69" s="352"/>
      <c r="L69" s="353"/>
      <c r="M69" s="59"/>
    </row>
    <row r="70" spans="2:13" s="54" customFormat="1" ht="35.25" customHeight="1" x14ac:dyDescent="0.2">
      <c r="B70" s="58"/>
      <c r="C70" s="256"/>
      <c r="D70" s="351"/>
      <c r="E70" s="352"/>
      <c r="F70" s="352"/>
      <c r="G70" s="352"/>
      <c r="H70" s="352"/>
      <c r="I70" s="352"/>
      <c r="J70" s="352"/>
      <c r="K70" s="352"/>
      <c r="L70" s="353"/>
      <c r="M70" s="59"/>
    </row>
    <row r="71" spans="2:13" s="54" customFormat="1" ht="35.25" customHeight="1" x14ac:dyDescent="0.2">
      <c r="B71" s="58"/>
      <c r="C71" s="258"/>
      <c r="D71" s="351"/>
      <c r="E71" s="352"/>
      <c r="F71" s="352"/>
      <c r="G71" s="352"/>
      <c r="H71" s="352"/>
      <c r="I71" s="352"/>
      <c r="J71" s="352"/>
      <c r="K71" s="352"/>
      <c r="L71" s="353"/>
      <c r="M71" s="59"/>
    </row>
    <row r="72" spans="2:13" s="54" customFormat="1" ht="35.25" customHeight="1" x14ac:dyDescent="0.2">
      <c r="B72" s="58"/>
      <c r="C72" s="258"/>
      <c r="D72" s="351"/>
      <c r="E72" s="352"/>
      <c r="F72" s="352"/>
      <c r="G72" s="352"/>
      <c r="H72" s="352"/>
      <c r="I72" s="352"/>
      <c r="J72" s="352"/>
      <c r="K72" s="352"/>
      <c r="L72" s="353"/>
      <c r="M72" s="59"/>
    </row>
    <row r="73" spans="2:13" s="54" customFormat="1" ht="35.25" customHeight="1" x14ac:dyDescent="0.2">
      <c r="B73" s="58"/>
      <c r="C73" s="258"/>
      <c r="D73" s="351"/>
      <c r="E73" s="352"/>
      <c r="F73" s="352"/>
      <c r="G73" s="352"/>
      <c r="H73" s="352"/>
      <c r="I73" s="352"/>
      <c r="J73" s="352"/>
      <c r="K73" s="352"/>
      <c r="L73" s="353"/>
      <c r="M73" s="59"/>
    </row>
    <row r="74" spans="2:13" s="54" customFormat="1" ht="35.25" customHeight="1" x14ac:dyDescent="0.2">
      <c r="B74" s="58"/>
      <c r="C74" s="262"/>
      <c r="D74" s="351"/>
      <c r="E74" s="352"/>
      <c r="F74" s="352"/>
      <c r="G74" s="352"/>
      <c r="H74" s="352"/>
      <c r="I74" s="352"/>
      <c r="J74" s="352"/>
      <c r="K74" s="352"/>
      <c r="L74" s="353"/>
      <c r="M74" s="59"/>
    </row>
    <row r="75" spans="2:13" s="56" customFormat="1" x14ac:dyDescent="0.2">
      <c r="B75" s="103" t="s">
        <v>130</v>
      </c>
      <c r="C75" s="257"/>
      <c r="D75" s="354"/>
      <c r="E75" s="355"/>
      <c r="F75" s="355"/>
      <c r="G75" s="355"/>
      <c r="H75" s="355"/>
      <c r="I75" s="355"/>
      <c r="J75" s="355"/>
      <c r="K75" s="355"/>
      <c r="L75" s="356"/>
      <c r="M75" s="55"/>
    </row>
    <row r="76" spans="2:13" s="54" customFormat="1" ht="45" customHeight="1" x14ac:dyDescent="0.2">
      <c r="B76" s="58"/>
      <c r="C76" s="261"/>
      <c r="D76" s="357" t="s">
        <v>175</v>
      </c>
      <c r="E76" s="358"/>
      <c r="F76" s="358"/>
      <c r="G76" s="358"/>
      <c r="H76" s="358"/>
      <c r="I76" s="358"/>
      <c r="J76" s="358"/>
      <c r="K76" s="358"/>
      <c r="L76" s="359"/>
      <c r="M76" s="59"/>
    </row>
    <row r="77" spans="2:13" s="54" customFormat="1" ht="35.25" customHeight="1" x14ac:dyDescent="0.2">
      <c r="B77" s="58"/>
      <c r="C77" s="256"/>
      <c r="D77" s="351"/>
      <c r="E77" s="352"/>
      <c r="F77" s="352"/>
      <c r="G77" s="352"/>
      <c r="H77" s="352"/>
      <c r="I77" s="352"/>
      <c r="J77" s="352"/>
      <c r="K77" s="352"/>
      <c r="L77" s="353"/>
      <c r="M77" s="59"/>
    </row>
    <row r="78" spans="2:13" s="54" customFormat="1" ht="35.25" customHeight="1" x14ac:dyDescent="0.2">
      <c r="B78" s="58"/>
      <c r="C78" s="258"/>
      <c r="D78" s="351"/>
      <c r="E78" s="352"/>
      <c r="F78" s="352"/>
      <c r="G78" s="352"/>
      <c r="H78" s="352"/>
      <c r="I78" s="352"/>
      <c r="J78" s="352"/>
      <c r="K78" s="352"/>
      <c r="L78" s="353"/>
      <c r="M78" s="59"/>
    </row>
    <row r="79" spans="2:13" s="54" customFormat="1" ht="35.25" customHeight="1" x14ac:dyDescent="0.2">
      <c r="B79" s="58"/>
      <c r="C79" s="258"/>
      <c r="D79" s="351"/>
      <c r="E79" s="352"/>
      <c r="F79" s="352"/>
      <c r="G79" s="352"/>
      <c r="H79" s="352"/>
      <c r="I79" s="352"/>
      <c r="J79" s="352"/>
      <c r="K79" s="352"/>
      <c r="L79" s="353"/>
      <c r="M79" s="59"/>
    </row>
    <row r="80" spans="2:13" s="54" customFormat="1" ht="35.25" customHeight="1" x14ac:dyDescent="0.2">
      <c r="B80" s="58"/>
      <c r="C80" s="258"/>
      <c r="D80" s="351"/>
      <c r="E80" s="352"/>
      <c r="F80" s="352"/>
      <c r="G80" s="352"/>
      <c r="H80" s="352"/>
      <c r="I80" s="352"/>
      <c r="J80" s="352"/>
      <c r="K80" s="352"/>
      <c r="L80" s="353"/>
      <c r="M80" s="59"/>
    </row>
    <row r="81" spans="2:13" s="54" customFormat="1" ht="35.25" customHeight="1" thickBot="1" x14ac:dyDescent="0.25">
      <c r="B81" s="58"/>
      <c r="C81" s="263"/>
      <c r="D81" s="351"/>
      <c r="E81" s="352"/>
      <c r="F81" s="352"/>
      <c r="G81" s="352"/>
      <c r="H81" s="352"/>
      <c r="I81" s="352"/>
      <c r="J81" s="352"/>
      <c r="K81" s="352"/>
      <c r="L81" s="353"/>
      <c r="M81" s="59"/>
    </row>
    <row r="82" spans="2:13" s="56" customFormat="1" x14ac:dyDescent="0.2"/>
    <row r="83" spans="2:13" s="56" customFormat="1" x14ac:dyDescent="0.2">
      <c r="B83" s="51" t="s">
        <v>61</v>
      </c>
      <c r="C83" s="51"/>
    </row>
    <row r="84" spans="2:13" s="56" customFormat="1" x14ac:dyDescent="0.2">
      <c r="B84" s="332" t="s">
        <v>143</v>
      </c>
      <c r="C84" s="332"/>
    </row>
    <row r="85" spans="2:13" s="56" customFormat="1" x14ac:dyDescent="0.2">
      <c r="B85" s="51" t="s">
        <v>71</v>
      </c>
      <c r="C85" s="104"/>
    </row>
    <row r="86" spans="2:13" s="56" customFormat="1" x14ac:dyDescent="0.2">
      <c r="B86" s="51" t="s">
        <v>66</v>
      </c>
      <c r="C86" s="104"/>
    </row>
    <row r="87" spans="2:13" s="56" customFormat="1" x14ac:dyDescent="0.2">
      <c r="B87" s="332" t="s">
        <v>102</v>
      </c>
      <c r="C87" s="332"/>
    </row>
  </sheetData>
  <sheetProtection algorithmName="SHA-1" hashValue="cpm7HYngfdwzLalkEk+SpOpf3Kw=" saltValue="MhwY13S2SBUfPV5xVAgYMA==" spinCount="100000" sheet="1" objects="1" scenarios="1" formatCells="0" formatColumns="0" formatRows="0"/>
  <mergeCells count="71">
    <mergeCell ref="D40:L40"/>
    <mergeCell ref="D47:L47"/>
    <mergeCell ref="D55:L55"/>
    <mergeCell ref="D49:L49"/>
    <mergeCell ref="D50:L50"/>
    <mergeCell ref="D51:L51"/>
    <mergeCell ref="D52:L52"/>
    <mergeCell ref="D43:L43"/>
    <mergeCell ref="D44:L44"/>
    <mergeCell ref="D45:L45"/>
    <mergeCell ref="D46:L46"/>
    <mergeCell ref="D48:L48"/>
    <mergeCell ref="D2:E2"/>
    <mergeCell ref="B84:C84"/>
    <mergeCell ref="B87:C87"/>
    <mergeCell ref="D74:L74"/>
    <mergeCell ref="D71:L71"/>
    <mergeCell ref="D72:L72"/>
    <mergeCell ref="D73:L73"/>
    <mergeCell ref="D66:L66"/>
    <mergeCell ref="D67:L67"/>
    <mergeCell ref="D69:L69"/>
    <mergeCell ref="D70:L70"/>
    <mergeCell ref="D64:L64"/>
    <mergeCell ref="D65:L65"/>
    <mergeCell ref="D58:L58"/>
    <mergeCell ref="D59:L59"/>
    <mergeCell ref="D60:L60"/>
    <mergeCell ref="D61:L61"/>
    <mergeCell ref="D63:L63"/>
    <mergeCell ref="D68:L68"/>
    <mergeCell ref="D53:L53"/>
    <mergeCell ref="D56:L56"/>
    <mergeCell ref="D57:L57"/>
    <mergeCell ref="D54:L54"/>
    <mergeCell ref="D62:L62"/>
    <mergeCell ref="D30:L30"/>
    <mergeCell ref="D23:L23"/>
    <mergeCell ref="D24:L24"/>
    <mergeCell ref="D42:L42"/>
    <mergeCell ref="D31:L31"/>
    <mergeCell ref="D32:L32"/>
    <mergeCell ref="D35:L35"/>
    <mergeCell ref="D36:L36"/>
    <mergeCell ref="D37:L37"/>
    <mergeCell ref="D38:L38"/>
    <mergeCell ref="D39:L39"/>
    <mergeCell ref="D41:L41"/>
    <mergeCell ref="D26:L26"/>
    <mergeCell ref="D27:L27"/>
    <mergeCell ref="D33:L33"/>
    <mergeCell ref="D34:L34"/>
    <mergeCell ref="D22:L22"/>
    <mergeCell ref="D28:L28"/>
    <mergeCell ref="D29:L29"/>
    <mergeCell ref="D6:F10"/>
    <mergeCell ref="D15:L15"/>
    <mergeCell ref="D16:L16"/>
    <mergeCell ref="D17:L17"/>
    <mergeCell ref="D18:L18"/>
    <mergeCell ref="D20:L20"/>
    <mergeCell ref="D21:L21"/>
    <mergeCell ref="D19:L19"/>
    <mergeCell ref="D25:L25"/>
    <mergeCell ref="D80:L80"/>
    <mergeCell ref="D81:L81"/>
    <mergeCell ref="D75:L75"/>
    <mergeCell ref="D77:L77"/>
    <mergeCell ref="D78:L78"/>
    <mergeCell ref="D79:L79"/>
    <mergeCell ref="D76:L76"/>
  </mergeCells>
  <pageMargins left="0.7" right="0.7" top="0.75" bottom="0.75" header="0.3" footer="0.3"/>
  <pageSetup scale="27" fitToWidth="0" orientation="portrait" r:id="rId1"/>
  <headerFooter>
    <oddFooter>&amp;R[&amp;A]&amp;L&amp;"Calibri"&amp;11&amp;K000000Medical Loss Ratio Reporting Form_x000D_&amp;1#&amp;"Calibri"&amp;8&amp;K414141Proprietary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7030A0"/>
    <pageSetUpPr autoPageBreaks="0" fitToPage="1"/>
  </sheetPr>
  <dimension ref="A1:AB42"/>
  <sheetViews>
    <sheetView tabSelected="1" topLeftCell="O1" zoomScale="80" zoomScaleNormal="80" workbookViewId="0">
      <selection activeCell="Y30" sqref="Y30"/>
    </sheetView>
  </sheetViews>
  <sheetFormatPr defaultColWidth="9.28515625" defaultRowHeight="12.75" x14ac:dyDescent="0.2"/>
  <cols>
    <col min="1" max="1" width="1.7109375" style="149" customWidth="1"/>
    <col min="2" max="2" width="6" style="137" customWidth="1"/>
    <col min="3" max="3" width="5.28515625" style="137" customWidth="1"/>
    <col min="4" max="4" width="74.5703125" style="137" bestFit="1" customWidth="1"/>
    <col min="5" max="5" width="13" style="137" customWidth="1"/>
    <col min="6" max="6" width="15.140625" style="137" bestFit="1" customWidth="1"/>
    <col min="7" max="8" width="16.28515625" style="137" bestFit="1" customWidth="1"/>
    <col min="9" max="10" width="13" style="137" customWidth="1"/>
    <col min="11" max="12" width="16.28515625" style="137" bestFit="1" customWidth="1"/>
    <col min="13" max="13" width="14.5703125" style="137" bestFit="1" customWidth="1"/>
    <col min="14" max="14" width="14.5703125" style="148" bestFit="1" customWidth="1"/>
    <col min="15" max="16" width="16.28515625" style="137" bestFit="1" customWidth="1"/>
    <col min="17" max="18" width="14.5703125" style="137" bestFit="1" customWidth="1"/>
    <col min="19" max="20" width="16.28515625" style="137" bestFit="1" customWidth="1"/>
    <col min="21" max="22" width="14.5703125" style="137" bestFit="1" customWidth="1"/>
    <col min="23" max="25" width="16.28515625" style="137" bestFit="1" customWidth="1"/>
    <col min="26" max="26" width="16.28515625" style="148" bestFit="1" customWidth="1"/>
    <col min="27" max="28" width="16.28515625" style="137" bestFit="1" customWidth="1"/>
    <col min="29" max="16384" width="9.28515625" style="137"/>
  </cols>
  <sheetData>
    <row r="1" spans="2:28" x14ac:dyDescent="0.2">
      <c r="B1" s="1" t="s">
        <v>144</v>
      </c>
      <c r="C1" s="50"/>
      <c r="D1" s="50"/>
      <c r="E1" s="299"/>
      <c r="F1" s="2"/>
      <c r="G1" s="2"/>
      <c r="H1" s="148"/>
      <c r="I1" s="148"/>
      <c r="J1" s="134"/>
      <c r="K1" s="135"/>
      <c r="L1" s="135"/>
      <c r="M1" s="135"/>
      <c r="N1" s="137"/>
      <c r="Q1" s="177"/>
      <c r="R1" s="148"/>
      <c r="S1" s="148"/>
      <c r="T1" s="148"/>
      <c r="U1" s="148"/>
      <c r="V1" s="134"/>
      <c r="W1" s="135"/>
      <c r="X1" s="135"/>
      <c r="Y1" s="135"/>
      <c r="Z1" s="137"/>
    </row>
    <row r="2" spans="2:28" s="149" customFormat="1" x14ac:dyDescent="0.2">
      <c r="B2" s="88" t="s">
        <v>149</v>
      </c>
      <c r="C2" s="62"/>
      <c r="D2" s="62"/>
      <c r="E2" s="51"/>
      <c r="F2" s="396" t="s">
        <v>62</v>
      </c>
      <c r="G2" s="396"/>
      <c r="H2" s="150"/>
      <c r="I2" s="344" t="s">
        <v>62</v>
      </c>
      <c r="J2" s="344"/>
      <c r="K2" s="344" t="s">
        <v>62</v>
      </c>
      <c r="L2" s="344"/>
      <c r="M2" s="344"/>
      <c r="N2" s="344"/>
      <c r="Q2" s="156"/>
      <c r="R2" s="344" t="s">
        <v>62</v>
      </c>
      <c r="S2" s="344"/>
      <c r="T2" s="150"/>
      <c r="U2" s="344" t="s">
        <v>62</v>
      </c>
      <c r="V2" s="344"/>
      <c r="W2" s="344" t="s">
        <v>62</v>
      </c>
      <c r="X2" s="344"/>
      <c r="Y2" s="344"/>
      <c r="Z2" s="344"/>
    </row>
    <row r="3" spans="2:28" x14ac:dyDescent="0.2">
      <c r="B3" s="1" t="s">
        <v>69</v>
      </c>
      <c r="C3" s="50"/>
      <c r="D3" s="50"/>
      <c r="E3" s="299"/>
      <c r="F3" s="9"/>
      <c r="G3" s="9"/>
      <c r="H3" s="147"/>
      <c r="I3" s="147"/>
      <c r="J3" s="147"/>
      <c r="K3" s="136"/>
      <c r="L3" s="136"/>
      <c r="M3" s="136"/>
      <c r="N3" s="147"/>
      <c r="O3" s="149"/>
      <c r="P3" s="147"/>
      <c r="Q3" s="177"/>
      <c r="R3" s="147"/>
      <c r="S3" s="147"/>
      <c r="T3" s="147"/>
      <c r="U3" s="147"/>
      <c r="V3" s="147"/>
      <c r="W3" s="136"/>
      <c r="X3" s="136"/>
      <c r="Y3" s="136"/>
      <c r="Z3" s="147"/>
      <c r="AA3" s="149"/>
      <c r="AB3" s="147"/>
    </row>
    <row r="4" spans="2:28" x14ac:dyDescent="0.2">
      <c r="B4" s="1"/>
      <c r="C4" s="50"/>
      <c r="D4" s="50"/>
      <c r="E4" s="299"/>
      <c r="F4" s="9"/>
      <c r="G4" s="9"/>
      <c r="H4" s="147"/>
      <c r="I4" s="147"/>
      <c r="J4" s="147"/>
      <c r="K4" s="136"/>
      <c r="L4" s="136"/>
      <c r="M4" s="136"/>
      <c r="N4" s="147"/>
      <c r="O4" s="149"/>
      <c r="P4" s="147"/>
      <c r="Q4" s="177"/>
      <c r="R4" s="147"/>
      <c r="S4" s="147"/>
      <c r="T4" s="147"/>
      <c r="U4" s="147"/>
      <c r="V4" s="147"/>
      <c r="W4" s="136"/>
      <c r="X4" s="136"/>
      <c r="Y4" s="136"/>
      <c r="Z4" s="147"/>
      <c r="AA4" s="149"/>
      <c r="AB4" s="147"/>
    </row>
    <row r="5" spans="2:28" x14ac:dyDescent="0.2">
      <c r="B5" s="60" t="s">
        <v>88</v>
      </c>
      <c r="C5" s="50"/>
      <c r="D5" s="3"/>
      <c r="E5" s="299"/>
      <c r="F5" s="9"/>
      <c r="G5" s="9"/>
      <c r="H5" s="147"/>
      <c r="I5" s="147"/>
      <c r="J5" s="147"/>
      <c r="K5" s="136"/>
      <c r="L5" s="136"/>
      <c r="M5" s="136"/>
      <c r="N5" s="147"/>
      <c r="O5" s="149"/>
      <c r="P5" s="147"/>
      <c r="Q5" s="177"/>
      <c r="R5" s="147"/>
      <c r="S5" s="147"/>
      <c r="T5" s="147"/>
      <c r="U5" s="147"/>
      <c r="V5" s="147"/>
      <c r="W5" s="136"/>
      <c r="X5" s="136"/>
      <c r="Y5" s="136"/>
      <c r="Z5" s="147"/>
      <c r="AA5" s="149"/>
      <c r="AB5" s="147"/>
    </row>
    <row r="6" spans="2:28" x14ac:dyDescent="0.2">
      <c r="B6" s="337">
        <f>'Cover Page'!C7</f>
        <v>0</v>
      </c>
      <c r="C6" s="334"/>
      <c r="D6" s="334"/>
      <c r="E6" s="299"/>
      <c r="F6" s="395" t="s">
        <v>128</v>
      </c>
      <c r="G6" s="360"/>
      <c r="H6" s="147"/>
      <c r="I6" s="147"/>
      <c r="J6" s="147"/>
      <c r="K6" s="136"/>
      <c r="L6" s="136"/>
      <c r="M6" s="136"/>
      <c r="N6" s="147"/>
      <c r="O6" s="149"/>
      <c r="P6" s="147"/>
      <c r="Q6" s="177"/>
      <c r="R6" s="147"/>
      <c r="S6" s="147"/>
      <c r="T6" s="147"/>
      <c r="U6" s="147"/>
      <c r="V6" s="147"/>
      <c r="W6" s="136"/>
      <c r="X6" s="136"/>
      <c r="Y6" s="136"/>
      <c r="Z6" s="147"/>
      <c r="AA6" s="149"/>
      <c r="AB6" s="147"/>
    </row>
    <row r="7" spans="2:28" x14ac:dyDescent="0.2">
      <c r="B7" s="60" t="s">
        <v>89</v>
      </c>
      <c r="C7" s="50"/>
      <c r="D7" s="3"/>
      <c r="E7" s="299"/>
      <c r="F7" s="360"/>
      <c r="G7" s="360"/>
      <c r="H7" s="147"/>
      <c r="I7" s="147"/>
      <c r="J7" s="147"/>
      <c r="K7" s="136"/>
      <c r="L7" s="136"/>
      <c r="M7" s="136"/>
      <c r="N7" s="147"/>
      <c r="O7" s="149"/>
      <c r="P7" s="147"/>
      <c r="Q7" s="177"/>
      <c r="R7" s="147"/>
      <c r="S7" s="147"/>
      <c r="T7" s="147"/>
      <c r="U7" s="9"/>
      <c r="V7" s="147"/>
      <c r="W7" s="136"/>
      <c r="X7" s="136"/>
      <c r="Y7" s="136"/>
      <c r="Z7" s="147"/>
      <c r="AA7" s="149"/>
      <c r="AB7" s="147"/>
    </row>
    <row r="8" spans="2:28" x14ac:dyDescent="0.2">
      <c r="B8" s="335" t="str">
        <f>'Cover Page'!C8</f>
        <v>Aetna Life Insurance Company</v>
      </c>
      <c r="C8" s="334"/>
      <c r="D8" s="334"/>
      <c r="E8" s="299"/>
      <c r="F8" s="360"/>
      <c r="G8" s="360"/>
      <c r="H8" s="147"/>
      <c r="I8" s="147"/>
      <c r="J8" s="147"/>
      <c r="K8" s="136"/>
      <c r="L8" s="136"/>
      <c r="M8" s="136"/>
      <c r="N8" s="147"/>
      <c r="O8" s="149"/>
      <c r="P8" s="147"/>
      <c r="Q8" s="177"/>
      <c r="R8" s="147"/>
      <c r="S8" s="147"/>
      <c r="T8" s="147"/>
      <c r="U8" s="147"/>
      <c r="V8" s="147"/>
      <c r="W8" s="136"/>
      <c r="X8" s="136"/>
      <c r="Y8" s="136"/>
      <c r="Z8" s="147"/>
      <c r="AA8" s="149"/>
      <c r="AB8" s="147"/>
    </row>
    <row r="9" spans="2:28" x14ac:dyDescent="0.2">
      <c r="B9" s="61" t="s">
        <v>91</v>
      </c>
      <c r="C9" s="50"/>
      <c r="D9" s="3"/>
      <c r="E9" s="299"/>
      <c r="F9" s="360"/>
      <c r="G9" s="360"/>
      <c r="H9" s="147"/>
      <c r="I9" s="147"/>
      <c r="J9" s="147"/>
      <c r="K9" s="136"/>
      <c r="L9" s="136"/>
      <c r="M9" s="136"/>
      <c r="N9" s="147"/>
      <c r="O9" s="149"/>
      <c r="P9" s="147"/>
      <c r="Q9" s="177"/>
      <c r="R9" s="147"/>
      <c r="S9" s="147"/>
      <c r="T9" s="147"/>
      <c r="U9" s="147"/>
      <c r="V9" s="147"/>
      <c r="W9" s="136"/>
      <c r="X9" s="136"/>
      <c r="Y9" s="136"/>
      <c r="Z9" s="147"/>
      <c r="AA9" s="149"/>
      <c r="AB9" s="147"/>
    </row>
    <row r="10" spans="2:28" x14ac:dyDescent="0.2">
      <c r="B10" s="335" t="str">
        <f>'Cover Page'!C9</f>
        <v>0</v>
      </c>
      <c r="C10" s="334"/>
      <c r="D10" s="334"/>
      <c r="E10" s="299"/>
      <c r="F10" s="360"/>
      <c r="G10" s="360"/>
      <c r="H10" s="147"/>
      <c r="I10" s="147"/>
      <c r="J10" s="147"/>
      <c r="K10" s="136"/>
      <c r="L10" s="136"/>
      <c r="M10" s="136"/>
      <c r="N10" s="147"/>
      <c r="O10" s="149"/>
      <c r="P10" s="147"/>
      <c r="Q10" s="177"/>
      <c r="R10" s="147"/>
      <c r="S10" s="147"/>
      <c r="T10" s="147"/>
      <c r="U10" s="147"/>
      <c r="V10" s="147"/>
      <c r="W10" s="136"/>
      <c r="X10" s="136"/>
      <c r="Y10" s="136"/>
      <c r="Z10" s="147"/>
      <c r="AA10" s="149"/>
      <c r="AB10" s="147"/>
    </row>
    <row r="11" spans="2:28" x14ac:dyDescent="0.2">
      <c r="B11" s="61" t="s">
        <v>86</v>
      </c>
      <c r="C11" s="50"/>
      <c r="D11" s="3"/>
      <c r="E11" s="299"/>
      <c r="F11" s="9"/>
      <c r="G11" s="9"/>
      <c r="H11" s="147"/>
      <c r="I11" s="147"/>
      <c r="J11" s="147"/>
      <c r="K11" s="136"/>
      <c r="L11" s="136"/>
      <c r="M11" s="136"/>
      <c r="N11" s="147"/>
      <c r="O11" s="149"/>
      <c r="P11" s="147"/>
      <c r="Q11" s="177"/>
      <c r="R11" s="147"/>
      <c r="S11" s="147"/>
      <c r="T11" s="147"/>
      <c r="U11" s="147"/>
      <c r="V11" s="147"/>
      <c r="W11" s="136"/>
      <c r="X11" s="136"/>
      <c r="Y11" s="136"/>
      <c r="Z11" s="147"/>
      <c r="AA11" s="149"/>
      <c r="AB11" s="147"/>
    </row>
    <row r="12" spans="2:28" x14ac:dyDescent="0.2">
      <c r="B12" s="335" t="str">
        <f>'Cover Page'!C6</f>
        <v>2018</v>
      </c>
      <c r="C12" s="334"/>
      <c r="D12" s="334"/>
      <c r="E12" s="299"/>
      <c r="F12" s="9"/>
      <c r="G12" s="9"/>
      <c r="H12" s="147"/>
      <c r="I12" s="147"/>
      <c r="J12" s="147"/>
      <c r="K12" s="136"/>
      <c r="L12" s="136"/>
      <c r="M12" s="136"/>
      <c r="N12" s="147"/>
      <c r="O12" s="149"/>
      <c r="P12" s="147"/>
      <c r="Q12" s="177"/>
      <c r="R12" s="147"/>
      <c r="S12" s="147"/>
      <c r="T12" s="147"/>
      <c r="U12" s="147"/>
      <c r="V12" s="147"/>
      <c r="W12" s="136"/>
      <c r="X12" s="136"/>
      <c r="Y12" s="136"/>
      <c r="Z12" s="147"/>
      <c r="AA12" s="149"/>
      <c r="AB12" s="147"/>
    </row>
    <row r="13" spans="2:28" x14ac:dyDescent="0.2">
      <c r="B13" s="301"/>
      <c r="C13" s="50"/>
      <c r="D13" s="50"/>
      <c r="E13" s="135"/>
      <c r="F13" s="178"/>
      <c r="G13" s="178"/>
      <c r="H13" s="178"/>
      <c r="I13" s="135"/>
      <c r="J13" s="178"/>
      <c r="K13" s="135"/>
      <c r="L13" s="135"/>
      <c r="M13" s="135"/>
      <c r="N13" s="137"/>
      <c r="Q13" s="135"/>
      <c r="R13" s="178"/>
      <c r="S13" s="178"/>
      <c r="T13" s="178"/>
      <c r="U13" s="135"/>
      <c r="V13" s="178"/>
      <c r="W13" s="135"/>
      <c r="X13" s="135"/>
      <c r="Y13" s="135"/>
      <c r="Z13" s="137"/>
    </row>
    <row r="14" spans="2:28" s="149" customFormat="1" ht="13.5" thickBot="1" x14ac:dyDescent="0.25">
      <c r="B14" s="302"/>
      <c r="C14" s="302"/>
      <c r="D14" s="302"/>
    </row>
    <row r="15" spans="2:28" ht="13.5" thickBot="1" x14ac:dyDescent="0.25">
      <c r="B15" s="3"/>
      <c r="C15" s="3"/>
      <c r="D15" s="3"/>
      <c r="E15" s="381" t="s">
        <v>33</v>
      </c>
      <c r="F15" s="382"/>
      <c r="G15" s="382"/>
      <c r="H15" s="382"/>
      <c r="I15" s="382"/>
      <c r="J15" s="382"/>
      <c r="K15" s="382"/>
      <c r="L15" s="382"/>
      <c r="M15" s="382"/>
      <c r="N15" s="382"/>
      <c r="O15" s="382"/>
      <c r="P15" s="383"/>
      <c r="Q15" s="381" t="s">
        <v>33</v>
      </c>
      <c r="R15" s="382"/>
      <c r="S15" s="382"/>
      <c r="T15" s="382"/>
      <c r="U15" s="382"/>
      <c r="V15" s="382"/>
      <c r="W15" s="382"/>
      <c r="X15" s="382"/>
      <c r="Y15" s="382"/>
      <c r="Z15" s="382"/>
      <c r="AA15" s="382"/>
      <c r="AB15" s="383"/>
    </row>
    <row r="16" spans="2:28" ht="13.5" thickBot="1" x14ac:dyDescent="0.25">
      <c r="B16" s="3"/>
      <c r="C16" s="3"/>
      <c r="D16" s="3"/>
      <c r="E16" s="384" t="s">
        <v>107</v>
      </c>
      <c r="F16" s="385"/>
      <c r="G16" s="385"/>
      <c r="H16" s="385"/>
      <c r="I16" s="385"/>
      <c r="J16" s="385"/>
      <c r="K16" s="385"/>
      <c r="L16" s="385"/>
      <c r="M16" s="385"/>
      <c r="N16" s="385"/>
      <c r="O16" s="385"/>
      <c r="P16" s="386"/>
      <c r="Q16" s="384" t="s">
        <v>108</v>
      </c>
      <c r="R16" s="385"/>
      <c r="S16" s="385"/>
      <c r="T16" s="385"/>
      <c r="U16" s="385"/>
      <c r="V16" s="385"/>
      <c r="W16" s="385"/>
      <c r="X16" s="385"/>
      <c r="Y16" s="385"/>
      <c r="Z16" s="385"/>
      <c r="AA16" s="385"/>
      <c r="AB16" s="386"/>
    </row>
    <row r="17" spans="1:28" ht="13.5" thickBot="1" x14ac:dyDescent="0.25">
      <c r="B17" s="3"/>
      <c r="C17" s="3"/>
      <c r="D17" s="3"/>
      <c r="E17" s="390" t="s">
        <v>8</v>
      </c>
      <c r="F17" s="346"/>
      <c r="G17" s="346"/>
      <c r="H17" s="346"/>
      <c r="I17" s="390" t="s">
        <v>9</v>
      </c>
      <c r="J17" s="346"/>
      <c r="K17" s="346"/>
      <c r="L17" s="346"/>
      <c r="M17" s="387" t="s">
        <v>10</v>
      </c>
      <c r="N17" s="388"/>
      <c r="O17" s="388"/>
      <c r="P17" s="389"/>
      <c r="Q17" s="390" t="s">
        <v>8</v>
      </c>
      <c r="R17" s="346"/>
      <c r="S17" s="346"/>
      <c r="T17" s="346"/>
      <c r="U17" s="390" t="s">
        <v>9</v>
      </c>
      <c r="V17" s="346"/>
      <c r="W17" s="346"/>
      <c r="X17" s="346"/>
      <c r="Y17" s="387" t="s">
        <v>10</v>
      </c>
      <c r="Z17" s="388"/>
      <c r="AA17" s="388"/>
      <c r="AB17" s="389"/>
    </row>
    <row r="18" spans="1:28" ht="36" customHeight="1" thickBot="1" x14ac:dyDescent="0.25">
      <c r="A18" s="151"/>
      <c r="B18" s="338" t="s">
        <v>70</v>
      </c>
      <c r="C18" s="339"/>
      <c r="D18" s="339"/>
      <c r="E18" s="105" t="s">
        <v>11</v>
      </c>
      <c r="F18" s="106" t="s">
        <v>12</v>
      </c>
      <c r="G18" s="106" t="s">
        <v>7</v>
      </c>
      <c r="H18" s="107" t="s">
        <v>40</v>
      </c>
      <c r="I18" s="108" t="s">
        <v>11</v>
      </c>
      <c r="J18" s="109" t="s">
        <v>12</v>
      </c>
      <c r="K18" s="109" t="s">
        <v>7</v>
      </c>
      <c r="L18" s="107" t="s">
        <v>41</v>
      </c>
      <c r="M18" s="105" t="s">
        <v>11</v>
      </c>
      <c r="N18" s="106" t="s">
        <v>12</v>
      </c>
      <c r="O18" s="106" t="s">
        <v>7</v>
      </c>
      <c r="P18" s="107" t="s">
        <v>41</v>
      </c>
      <c r="Q18" s="105" t="s">
        <v>11</v>
      </c>
      <c r="R18" s="106" t="s">
        <v>12</v>
      </c>
      <c r="S18" s="106" t="s">
        <v>7</v>
      </c>
      <c r="T18" s="107" t="s">
        <v>40</v>
      </c>
      <c r="U18" s="108" t="s">
        <v>11</v>
      </c>
      <c r="V18" s="109" t="s">
        <v>12</v>
      </c>
      <c r="W18" s="109" t="s">
        <v>7</v>
      </c>
      <c r="X18" s="107" t="s">
        <v>41</v>
      </c>
      <c r="Y18" s="105" t="s">
        <v>11</v>
      </c>
      <c r="Z18" s="106" t="s">
        <v>12</v>
      </c>
      <c r="AA18" s="106" t="s">
        <v>7</v>
      </c>
      <c r="AB18" s="107" t="s">
        <v>41</v>
      </c>
    </row>
    <row r="19" spans="1:28" s="149" customFormat="1" ht="13.5" thickBot="1" x14ac:dyDescent="0.25">
      <c r="B19" s="391"/>
      <c r="C19" s="392"/>
      <c r="D19" s="392"/>
      <c r="E19" s="110">
        <v>1</v>
      </c>
      <c r="F19" s="111">
        <v>2</v>
      </c>
      <c r="G19" s="111">
        <v>3</v>
      </c>
      <c r="H19" s="112">
        <v>4</v>
      </c>
      <c r="I19" s="110">
        <v>5</v>
      </c>
      <c r="J19" s="111">
        <v>6</v>
      </c>
      <c r="K19" s="111">
        <v>7</v>
      </c>
      <c r="L19" s="112">
        <v>8</v>
      </c>
      <c r="M19" s="110">
        <v>9</v>
      </c>
      <c r="N19" s="111">
        <v>10</v>
      </c>
      <c r="O19" s="111">
        <v>11</v>
      </c>
      <c r="P19" s="112">
        <v>12</v>
      </c>
      <c r="Q19" s="110">
        <v>13</v>
      </c>
      <c r="R19" s="111">
        <v>14</v>
      </c>
      <c r="S19" s="111">
        <v>15</v>
      </c>
      <c r="T19" s="112">
        <v>16</v>
      </c>
      <c r="U19" s="110">
        <v>17</v>
      </c>
      <c r="V19" s="111">
        <v>18</v>
      </c>
      <c r="W19" s="111">
        <v>19</v>
      </c>
      <c r="X19" s="112">
        <v>20</v>
      </c>
      <c r="Y19" s="110">
        <v>21</v>
      </c>
      <c r="Z19" s="111">
        <v>22</v>
      </c>
      <c r="AA19" s="111">
        <v>23</v>
      </c>
      <c r="AB19" s="112">
        <v>24</v>
      </c>
    </row>
    <row r="20" spans="1:28" x14ac:dyDescent="0.2">
      <c r="B20" s="113" t="s">
        <v>0</v>
      </c>
      <c r="C20" s="114" t="s">
        <v>24</v>
      </c>
      <c r="D20" s="115"/>
      <c r="E20" s="229"/>
      <c r="F20" s="230"/>
      <c r="G20" s="230"/>
      <c r="H20" s="231"/>
      <c r="I20" s="229"/>
      <c r="J20" s="230"/>
      <c r="K20" s="230"/>
      <c r="L20" s="231"/>
      <c r="M20" s="229"/>
      <c r="N20" s="230"/>
      <c r="O20" s="230"/>
      <c r="P20" s="231"/>
      <c r="Q20" s="229"/>
      <c r="R20" s="230"/>
      <c r="S20" s="230"/>
      <c r="T20" s="231"/>
      <c r="U20" s="229"/>
      <c r="V20" s="230"/>
      <c r="W20" s="230"/>
      <c r="X20" s="231"/>
      <c r="Y20" s="229"/>
      <c r="Z20" s="230"/>
      <c r="AA20" s="230"/>
      <c r="AB20" s="231"/>
    </row>
    <row r="21" spans="1:28" s="149" customFormat="1" x14ac:dyDescent="0.2">
      <c r="B21" s="116"/>
      <c r="C21" s="14">
        <v>1.1000000000000001</v>
      </c>
      <c r="D21" s="117" t="s">
        <v>45</v>
      </c>
      <c r="E21" s="196"/>
      <c r="F21" s="53"/>
      <c r="G21" s="232"/>
      <c r="H21" s="233"/>
      <c r="I21" s="196"/>
      <c r="J21" s="53"/>
      <c r="K21" s="232"/>
      <c r="L21" s="233"/>
      <c r="M21" s="196"/>
      <c r="N21" s="53"/>
      <c r="O21" s="232"/>
      <c r="P21" s="233"/>
      <c r="Q21" s="196"/>
      <c r="R21" s="53"/>
      <c r="S21" s="232"/>
      <c r="T21" s="233"/>
      <c r="U21" s="196"/>
      <c r="V21" s="53"/>
      <c r="W21" s="232"/>
      <c r="X21" s="233"/>
      <c r="Y21" s="196"/>
      <c r="Z21" s="53"/>
      <c r="AA21" s="232"/>
      <c r="AB21" s="233"/>
    </row>
    <row r="22" spans="1:28" s="149" customFormat="1" ht="25.5" x14ac:dyDescent="0.2">
      <c r="B22" s="116"/>
      <c r="C22" s="14">
        <v>1.2</v>
      </c>
      <c r="D22" s="118" t="s">
        <v>134</v>
      </c>
      <c r="E22" s="303"/>
      <c r="F22" s="68"/>
      <c r="G22" s="76">
        <f>'Pt 1 Summary of Data'!F24</f>
        <v>0</v>
      </c>
      <c r="H22" s="77">
        <f>SUM(E22:G22)</f>
        <v>0</v>
      </c>
      <c r="I22" s="303"/>
      <c r="J22" s="68"/>
      <c r="K22" s="76">
        <f>'Pt 1 Summary of Data'!H24</f>
        <v>0</v>
      </c>
      <c r="L22" s="77">
        <f>SUM(I22:K22)</f>
        <v>0</v>
      </c>
      <c r="M22" s="303"/>
      <c r="N22" s="68"/>
      <c r="O22" s="76">
        <f>'Pt 1 Summary of Data'!J24</f>
        <v>0</v>
      </c>
      <c r="P22" s="77">
        <f>SUM(M22:O22)</f>
        <v>0</v>
      </c>
      <c r="Q22" s="303"/>
      <c r="R22" s="68"/>
      <c r="S22" s="76">
        <f>'Pt 1 Summary of Data'!L24</f>
        <v>0</v>
      </c>
      <c r="T22" s="77">
        <f>SUM(Q22:S22)</f>
        <v>0</v>
      </c>
      <c r="U22" s="303">
        <v>7754486</v>
      </c>
      <c r="V22" s="68">
        <v>4564794</v>
      </c>
      <c r="W22" s="76">
        <f>'Pt 1 Summary of Data'!N24</f>
        <v>3925237</v>
      </c>
      <c r="X22" s="77">
        <f>SUM(U22:W22)</f>
        <v>16244517</v>
      </c>
      <c r="Y22" s="303">
        <v>130249319</v>
      </c>
      <c r="Z22" s="68">
        <v>93794261</v>
      </c>
      <c r="AA22" s="76">
        <f>'Pt 1 Summary of Data'!P24</f>
        <v>106278205</v>
      </c>
      <c r="AB22" s="77">
        <f>SUM(Y22:AA22)</f>
        <v>330321785</v>
      </c>
    </row>
    <row r="23" spans="1:28" x14ac:dyDescent="0.2">
      <c r="B23" s="119"/>
      <c r="C23" s="14">
        <v>1.3</v>
      </c>
      <c r="D23" s="118" t="s">
        <v>123</v>
      </c>
      <c r="E23" s="78">
        <f>SUM(E$22)</f>
        <v>0</v>
      </c>
      <c r="F23" s="78">
        <f>SUM(F$22)</f>
        <v>0</v>
      </c>
      <c r="G23" s="78">
        <f>SUM(G$22:G$22)</f>
        <v>0</v>
      </c>
      <c r="H23" s="77">
        <f>SUM(E23:G23)</f>
        <v>0</v>
      </c>
      <c r="I23" s="78">
        <f>SUM(I$22:I$22)</f>
        <v>0</v>
      </c>
      <c r="J23" s="78">
        <f>SUM(J$22:J$22)</f>
        <v>0</v>
      </c>
      <c r="K23" s="78">
        <f>SUM(K$22:K$22)</f>
        <v>0</v>
      </c>
      <c r="L23" s="77">
        <f>SUM(I23:K23)</f>
        <v>0</v>
      </c>
      <c r="M23" s="78">
        <f>SUM(M$22:M$22)</f>
        <v>0</v>
      </c>
      <c r="N23" s="78">
        <f>SUM(N$22:N$22)</f>
        <v>0</v>
      </c>
      <c r="O23" s="78">
        <f>SUM(O$22:O$22)</f>
        <v>0</v>
      </c>
      <c r="P23" s="77">
        <f>SUM(M23:O23)</f>
        <v>0</v>
      </c>
      <c r="Q23" s="78">
        <f>SUM(Q$22:Q$22)</f>
        <v>0</v>
      </c>
      <c r="R23" s="78">
        <f>SUM(R$22:R$22)</f>
        <v>0</v>
      </c>
      <c r="S23" s="78">
        <f>SUM(S$22:S$22)</f>
        <v>0</v>
      </c>
      <c r="T23" s="77">
        <f>SUM(Q23:S23)</f>
        <v>0</v>
      </c>
      <c r="U23" s="78">
        <f>SUM(U$22:U$22)</f>
        <v>7754486</v>
      </c>
      <c r="V23" s="78">
        <f>SUM(V$22:V$22)</f>
        <v>4564794</v>
      </c>
      <c r="W23" s="78">
        <f>SUM(W$22:W$22)</f>
        <v>3925237</v>
      </c>
      <c r="X23" s="77">
        <f>SUM(U23:W23)</f>
        <v>16244517</v>
      </c>
      <c r="Y23" s="78">
        <f>SUM(Y$22:Y$22)</f>
        <v>130249319</v>
      </c>
      <c r="Z23" s="78">
        <f>SUM(Z$22:Z$22)</f>
        <v>93794261</v>
      </c>
      <c r="AA23" s="78">
        <f>SUM(AA$22:AA$22)</f>
        <v>106278205</v>
      </c>
      <c r="AB23" s="77">
        <f>SUM(Y23:AA23)</f>
        <v>330321785</v>
      </c>
    </row>
    <row r="24" spans="1:28" x14ac:dyDescent="0.2">
      <c r="B24" s="141"/>
      <c r="C24" s="42"/>
      <c r="D24" s="142" t="s">
        <v>13</v>
      </c>
      <c r="E24" s="234"/>
      <c r="F24" s="235"/>
      <c r="G24" s="235"/>
      <c r="H24" s="236"/>
      <c r="I24" s="234"/>
      <c r="J24" s="235"/>
      <c r="K24" s="235"/>
      <c r="L24" s="236"/>
      <c r="M24" s="234"/>
      <c r="N24" s="235"/>
      <c r="O24" s="235"/>
      <c r="P24" s="236"/>
      <c r="Q24" s="234"/>
      <c r="R24" s="235"/>
      <c r="S24" s="235"/>
      <c r="T24" s="236"/>
      <c r="U24" s="234"/>
      <c r="V24" s="235"/>
      <c r="W24" s="235"/>
      <c r="X24" s="236"/>
      <c r="Y24" s="234"/>
      <c r="Z24" s="235"/>
      <c r="AA24" s="235"/>
      <c r="AB24" s="236"/>
    </row>
    <row r="25" spans="1:28" x14ac:dyDescent="0.2">
      <c r="B25" s="120" t="s">
        <v>1</v>
      </c>
      <c r="C25" s="11" t="s">
        <v>25</v>
      </c>
      <c r="D25" s="117"/>
      <c r="E25" s="237"/>
      <c r="F25" s="230"/>
      <c r="G25" s="230"/>
      <c r="H25" s="238"/>
      <c r="I25" s="237"/>
      <c r="J25" s="230"/>
      <c r="K25" s="230"/>
      <c r="L25" s="238"/>
      <c r="M25" s="237"/>
      <c r="N25" s="230"/>
      <c r="O25" s="230"/>
      <c r="P25" s="238"/>
      <c r="Q25" s="237"/>
      <c r="R25" s="230"/>
      <c r="S25" s="230"/>
      <c r="T25" s="238"/>
      <c r="U25" s="237"/>
      <c r="V25" s="230"/>
      <c r="W25" s="230"/>
      <c r="X25" s="238"/>
      <c r="Y25" s="237"/>
      <c r="Z25" s="230"/>
      <c r="AA25" s="230"/>
      <c r="AB25" s="238"/>
    </row>
    <row r="26" spans="1:28" x14ac:dyDescent="0.2">
      <c r="B26" s="119"/>
      <c r="C26" s="14">
        <v>2.1</v>
      </c>
      <c r="D26" s="118" t="s">
        <v>84</v>
      </c>
      <c r="E26" s="197"/>
      <c r="F26" s="68"/>
      <c r="G26" s="79">
        <f>'Pt 1 Summary of Data'!F21</f>
        <v>0</v>
      </c>
      <c r="H26" s="77">
        <f>SUM(E26:G26)</f>
        <v>0</v>
      </c>
      <c r="I26" s="197"/>
      <c r="J26" s="68"/>
      <c r="K26" s="79">
        <f>'Pt 1 Summary of Data'!H21</f>
        <v>0</v>
      </c>
      <c r="L26" s="77">
        <f>SUM(I26:K26)</f>
        <v>0</v>
      </c>
      <c r="M26" s="197"/>
      <c r="N26" s="68"/>
      <c r="O26" s="79">
        <f>'Pt 1 Summary of Data'!J21</f>
        <v>0</v>
      </c>
      <c r="P26" s="77">
        <f>SUM(M26:O26)</f>
        <v>0</v>
      </c>
      <c r="Q26" s="197"/>
      <c r="R26" s="68"/>
      <c r="S26" s="79">
        <f>'Pt 1 Summary of Data'!L21</f>
        <v>0</v>
      </c>
      <c r="T26" s="77">
        <f>SUM(Q26:S26)</f>
        <v>0</v>
      </c>
      <c r="U26" s="197">
        <v>11746507</v>
      </c>
      <c r="V26" s="68">
        <v>7829242</v>
      </c>
      <c r="W26" s="79">
        <f>'Pt 1 Summary of Data'!N21</f>
        <v>6582913</v>
      </c>
      <c r="X26" s="77">
        <f>SUM(U26:W26)</f>
        <v>26158662</v>
      </c>
      <c r="Y26" s="197">
        <v>135084823</v>
      </c>
      <c r="Z26" s="68">
        <v>148755597</v>
      </c>
      <c r="AA26" s="79">
        <f>'Pt 1 Summary of Data'!P21</f>
        <v>122653755</v>
      </c>
      <c r="AB26" s="77">
        <f>SUM(Y26:AA26)</f>
        <v>406494175</v>
      </c>
    </row>
    <row r="27" spans="1:28" s="149" customFormat="1" x14ac:dyDescent="0.2">
      <c r="B27" s="116"/>
      <c r="C27" s="14">
        <v>2.2000000000000002</v>
      </c>
      <c r="D27" s="118" t="s">
        <v>85</v>
      </c>
      <c r="E27" s="197"/>
      <c r="F27" s="68"/>
      <c r="G27" s="79">
        <f>'Pt 1 Summary of Data'!F35</f>
        <v>0</v>
      </c>
      <c r="H27" s="77">
        <f>SUM(E27:G27)</f>
        <v>0</v>
      </c>
      <c r="I27" s="197"/>
      <c r="J27" s="68"/>
      <c r="K27" s="79">
        <f>'Pt 1 Summary of Data'!H35</f>
        <v>0</v>
      </c>
      <c r="L27" s="77">
        <f>SUM(I27:K27)</f>
        <v>0</v>
      </c>
      <c r="M27" s="197"/>
      <c r="N27" s="68"/>
      <c r="O27" s="79">
        <f>'Pt 1 Summary of Data'!J35</f>
        <v>0</v>
      </c>
      <c r="P27" s="77">
        <f>SUM(M27:O27)</f>
        <v>0</v>
      </c>
      <c r="Q27" s="197"/>
      <c r="R27" s="68"/>
      <c r="S27" s="79">
        <f>'Pt 1 Summary of Data'!L35</f>
        <v>0</v>
      </c>
      <c r="T27" s="77">
        <f>SUM(Q27:S27)</f>
        <v>0</v>
      </c>
      <c r="U27" s="197">
        <v>1238057</v>
      </c>
      <c r="V27" s="68">
        <v>827392</v>
      </c>
      <c r="W27" s="79">
        <f>'Pt 1 Summary of Data'!N35</f>
        <v>560809.74979443511</v>
      </c>
      <c r="X27" s="77">
        <f>SUM(U27:W27)</f>
        <v>2626258.7497944352</v>
      </c>
      <c r="Y27" s="197">
        <v>-336991</v>
      </c>
      <c r="Z27" s="68">
        <v>13248342</v>
      </c>
      <c r="AA27" s="79">
        <f>'Pt 1 Summary of Data'!P35</f>
        <v>3489129.1645688964</v>
      </c>
      <c r="AB27" s="77">
        <f>SUM(Y27:AA27)</f>
        <v>16400480.164568897</v>
      </c>
    </row>
    <row r="28" spans="1:28" x14ac:dyDescent="0.2">
      <c r="B28" s="119"/>
      <c r="C28" s="14">
        <v>2.2999999999999998</v>
      </c>
      <c r="D28" s="118" t="s">
        <v>50</v>
      </c>
      <c r="E28" s="79">
        <f t="shared" ref="E28:AA28" si="0">E$26-E$27</f>
        <v>0</v>
      </c>
      <c r="F28" s="79">
        <f t="shared" si="0"/>
        <v>0</v>
      </c>
      <c r="G28" s="79">
        <f t="shared" si="0"/>
        <v>0</v>
      </c>
      <c r="H28" s="70">
        <f>H$26-H$27</f>
        <v>0</v>
      </c>
      <c r="I28" s="79">
        <f>I$26-I$27</f>
        <v>0</v>
      </c>
      <c r="J28" s="79">
        <f>J$26-J$27</f>
        <v>0</v>
      </c>
      <c r="K28" s="79">
        <f t="shared" si="0"/>
        <v>0</v>
      </c>
      <c r="L28" s="70">
        <f>L$26-L$27</f>
        <v>0</v>
      </c>
      <c r="M28" s="79">
        <f t="shared" si="0"/>
        <v>0</v>
      </c>
      <c r="N28" s="79">
        <f t="shared" si="0"/>
        <v>0</v>
      </c>
      <c r="O28" s="79">
        <f t="shared" si="0"/>
        <v>0</v>
      </c>
      <c r="P28" s="70">
        <f>P$26-P$27</f>
        <v>0</v>
      </c>
      <c r="Q28" s="79">
        <f t="shared" si="0"/>
        <v>0</v>
      </c>
      <c r="R28" s="79">
        <f t="shared" si="0"/>
        <v>0</v>
      </c>
      <c r="S28" s="79">
        <f t="shared" si="0"/>
        <v>0</v>
      </c>
      <c r="T28" s="70">
        <f>T$26-T$27</f>
        <v>0</v>
      </c>
      <c r="U28" s="79">
        <f t="shared" si="0"/>
        <v>10508450</v>
      </c>
      <c r="V28" s="79">
        <f t="shared" si="0"/>
        <v>7001850</v>
      </c>
      <c r="W28" s="79">
        <f t="shared" si="0"/>
        <v>6022103.2502055652</v>
      </c>
      <c r="X28" s="70">
        <f>X$26-X$27</f>
        <v>23532403.250205565</v>
      </c>
      <c r="Y28" s="79">
        <f t="shared" si="0"/>
        <v>135421814</v>
      </c>
      <c r="Z28" s="79">
        <f t="shared" si="0"/>
        <v>135507255</v>
      </c>
      <c r="AA28" s="79">
        <f t="shared" si="0"/>
        <v>119164625.8354311</v>
      </c>
      <c r="AB28" s="70">
        <f>AB$26-AB$27</f>
        <v>390093694.8354311</v>
      </c>
    </row>
    <row r="29" spans="1:28" x14ac:dyDescent="0.2">
      <c r="B29" s="141"/>
      <c r="C29" s="43"/>
      <c r="D29" s="143"/>
      <c r="E29" s="239"/>
      <c r="F29" s="240"/>
      <c r="G29" s="240"/>
      <c r="H29" s="241"/>
      <c r="I29" s="239"/>
      <c r="J29" s="240"/>
      <c r="K29" s="240"/>
      <c r="L29" s="241"/>
      <c r="M29" s="239"/>
      <c r="N29" s="240"/>
      <c r="O29" s="240"/>
      <c r="P29" s="241"/>
      <c r="Q29" s="239"/>
      <c r="R29" s="240"/>
      <c r="S29" s="240"/>
      <c r="T29" s="241"/>
      <c r="U29" s="239"/>
      <c r="V29" s="240"/>
      <c r="W29" s="240"/>
      <c r="X29" s="241"/>
      <c r="Y29" s="239"/>
      <c r="Z29" s="240"/>
      <c r="AA29" s="240"/>
      <c r="AB29" s="241"/>
    </row>
    <row r="30" spans="1:28" s="149" customFormat="1" x14ac:dyDescent="0.2">
      <c r="B30" s="121" t="s">
        <v>2</v>
      </c>
      <c r="C30" s="122">
        <v>3.1</v>
      </c>
      <c r="D30" s="123" t="s">
        <v>146</v>
      </c>
      <c r="E30" s="283"/>
      <c r="F30" s="284"/>
      <c r="G30" s="138">
        <f>'Pt 1 Summary of Data'!F49</f>
        <v>0</v>
      </c>
      <c r="H30" s="139">
        <f>SUM(E30:G30)</f>
        <v>0</v>
      </c>
      <c r="I30" s="285"/>
      <c r="J30" s="284"/>
      <c r="K30" s="140">
        <f>'Pt 1 Summary of Data'!H49</f>
        <v>0</v>
      </c>
      <c r="L30" s="139">
        <f>SUM(I30:K30)</f>
        <v>0</v>
      </c>
      <c r="M30" s="285"/>
      <c r="N30" s="284"/>
      <c r="O30" s="140">
        <f>'Pt 1 Summary of Data'!J49</f>
        <v>0</v>
      </c>
      <c r="P30" s="139">
        <f>SUM(M30:O30)</f>
        <v>0</v>
      </c>
      <c r="Q30" s="283"/>
      <c r="R30" s="284"/>
      <c r="S30" s="138">
        <f>'Pt 1 Summary of Data'!L49</f>
        <v>0</v>
      </c>
      <c r="T30" s="139">
        <f>SUM(Q30:S30)</f>
        <v>0</v>
      </c>
      <c r="U30" s="285">
        <v>25447.916666666668</v>
      </c>
      <c r="V30" s="284">
        <v>19684</v>
      </c>
      <c r="W30" s="140">
        <f>'Pt 1 Summary of Data'!N49</f>
        <v>9468.75</v>
      </c>
      <c r="X30" s="139">
        <f>SUM(U30:W30)</f>
        <v>54600.666666666672</v>
      </c>
      <c r="Y30" s="285">
        <v>292942</v>
      </c>
      <c r="Z30" s="284">
        <v>304624.16666666669</v>
      </c>
      <c r="AA30" s="140">
        <f>'Pt 1 Summary of Data'!P49</f>
        <v>282956</v>
      </c>
      <c r="AB30" s="139">
        <f>SUM(Y30:AA30)</f>
        <v>880522.16666666674</v>
      </c>
    </row>
    <row r="31" spans="1:28" x14ac:dyDescent="0.2">
      <c r="B31" s="144"/>
      <c r="C31" s="145"/>
      <c r="D31" s="146"/>
      <c r="E31" s="239"/>
      <c r="F31" s="240"/>
      <c r="G31" s="240"/>
      <c r="H31" s="241"/>
      <c r="I31" s="242"/>
      <c r="J31" s="243"/>
      <c r="K31" s="243"/>
      <c r="L31" s="244"/>
      <c r="M31" s="242"/>
      <c r="N31" s="243"/>
      <c r="O31" s="243"/>
      <c r="P31" s="244"/>
      <c r="Q31" s="239"/>
      <c r="R31" s="240"/>
      <c r="S31" s="240"/>
      <c r="T31" s="241"/>
      <c r="U31" s="242"/>
      <c r="V31" s="243"/>
      <c r="W31" s="243"/>
      <c r="X31" s="244"/>
      <c r="Y31" s="242"/>
      <c r="Z31" s="243"/>
      <c r="AA31" s="243"/>
      <c r="AB31" s="244"/>
    </row>
    <row r="32" spans="1:28" ht="27.75" customHeight="1" x14ac:dyDescent="0.2">
      <c r="B32" s="124" t="s">
        <v>3</v>
      </c>
      <c r="C32" s="393" t="s">
        <v>139</v>
      </c>
      <c r="D32" s="394"/>
      <c r="E32" s="245"/>
      <c r="F32" s="246"/>
      <c r="G32" s="246"/>
      <c r="H32" s="247"/>
      <c r="I32" s="245"/>
      <c r="J32" s="248"/>
      <c r="K32" s="246"/>
      <c r="L32" s="247"/>
      <c r="M32" s="245"/>
      <c r="N32" s="249"/>
      <c r="O32" s="246"/>
      <c r="P32" s="247"/>
      <c r="Q32" s="245"/>
      <c r="R32" s="246"/>
      <c r="S32" s="246"/>
      <c r="T32" s="247"/>
      <c r="U32" s="245"/>
      <c r="V32" s="248"/>
      <c r="W32" s="246"/>
      <c r="X32" s="247"/>
      <c r="Y32" s="245"/>
      <c r="Z32" s="249"/>
      <c r="AA32" s="246"/>
      <c r="AB32" s="247"/>
    </row>
    <row r="33" spans="2:28" x14ac:dyDescent="0.2">
      <c r="B33" s="127"/>
      <c r="C33" s="125">
        <v>4.0999999999999996</v>
      </c>
      <c r="D33" s="126" t="s">
        <v>74</v>
      </c>
      <c r="E33" s="250"/>
      <c r="F33" s="251"/>
      <c r="G33" s="251"/>
      <c r="H33" s="300" t="str">
        <f>IF(H30&lt;1000,"Not Required to Calculate",H23/H28)</f>
        <v>Not Required to Calculate</v>
      </c>
      <c r="I33" s="250"/>
      <c r="J33" s="251"/>
      <c r="K33" s="251"/>
      <c r="L33" s="300" t="str">
        <f>IF(L30&lt;1000,"Not Required to Calculate",L23/L28)</f>
        <v>Not Required to Calculate</v>
      </c>
      <c r="M33" s="250"/>
      <c r="N33" s="251"/>
      <c r="O33" s="251"/>
      <c r="P33" s="300" t="str">
        <f>IF(P30&lt;1000,"Not Required to Calculate",P23/P28)</f>
        <v>Not Required to Calculate</v>
      </c>
      <c r="Q33" s="250"/>
      <c r="R33" s="251"/>
      <c r="S33" s="251"/>
      <c r="T33" s="300" t="str">
        <f>IF(T30&lt;1000,"Not Required to Calculate",T23/T28)</f>
        <v>Not Required to Calculate</v>
      </c>
      <c r="U33" s="250"/>
      <c r="V33" s="251"/>
      <c r="W33" s="251"/>
      <c r="X33" s="300">
        <f>IF(X30&lt;1000,"Not Required to Calculate",X23/X28)</f>
        <v>0.69030420851121943</v>
      </c>
      <c r="Y33" s="250"/>
      <c r="Z33" s="251"/>
      <c r="AA33" s="251"/>
      <c r="AB33" s="300">
        <f>IF(AB30&lt;1000,"Not Required to Calculate",AB23/AB28)</f>
        <v>0.84677550386799483</v>
      </c>
    </row>
    <row r="34" spans="2:28" ht="13.5" thickBot="1" x14ac:dyDescent="0.25">
      <c r="B34" s="179"/>
      <c r="C34" s="180"/>
      <c r="D34" s="181"/>
      <c r="E34" s="252"/>
      <c r="F34" s="253"/>
      <c r="G34" s="253"/>
      <c r="H34" s="254"/>
      <c r="I34" s="252"/>
      <c r="J34" s="253"/>
      <c r="K34" s="253"/>
      <c r="L34" s="254"/>
      <c r="M34" s="252"/>
      <c r="N34" s="253"/>
      <c r="O34" s="253"/>
      <c r="P34" s="254"/>
      <c r="Q34" s="252"/>
      <c r="R34" s="253"/>
      <c r="S34" s="253"/>
      <c r="T34" s="254"/>
      <c r="U34" s="252"/>
      <c r="V34" s="253"/>
      <c r="W34" s="253"/>
      <c r="X34" s="254"/>
      <c r="Y34" s="252"/>
      <c r="Z34" s="253"/>
      <c r="AA34" s="253"/>
      <c r="AB34" s="254"/>
    </row>
    <row r="35" spans="2:28" x14ac:dyDescent="0.2">
      <c r="B35" s="156"/>
    </row>
    <row r="36" spans="2:28" x14ac:dyDescent="0.2">
      <c r="B36" s="170"/>
    </row>
    <row r="37" spans="2:28" x14ac:dyDescent="0.2">
      <c r="C37" s="51" t="s">
        <v>61</v>
      </c>
      <c r="D37" s="51"/>
      <c r="E37" s="51"/>
      <c r="Q37" s="156"/>
    </row>
    <row r="38" spans="2:28" x14ac:dyDescent="0.2">
      <c r="C38" s="51"/>
      <c r="D38" s="332" t="s">
        <v>143</v>
      </c>
      <c r="E38" s="332"/>
    </row>
    <row r="39" spans="2:28" x14ac:dyDescent="0.2">
      <c r="C39" s="51"/>
      <c r="D39" s="51" t="s">
        <v>71</v>
      </c>
      <c r="E39" s="50"/>
      <c r="Q39" s="136"/>
    </row>
    <row r="40" spans="2:28" x14ac:dyDescent="0.2">
      <c r="C40" s="51"/>
      <c r="D40" s="51" t="s">
        <v>66</v>
      </c>
      <c r="E40" s="50"/>
      <c r="G40" s="3"/>
      <c r="Q40" s="135"/>
    </row>
    <row r="41" spans="2:28" x14ac:dyDescent="0.2">
      <c r="C41" s="128"/>
      <c r="D41" s="332" t="s">
        <v>102</v>
      </c>
      <c r="E41" s="332"/>
    </row>
    <row r="42" spans="2:28" x14ac:dyDescent="0.2">
      <c r="C42" s="298"/>
      <c r="D42" s="298"/>
      <c r="E42" s="3"/>
    </row>
  </sheetData>
  <sheetProtection algorithmName="SHA-1" hashValue="ACCRHYKLhwgZAyf3xrCenUD8YSI=" saltValue="H/dfCiBBgQh9eUFYcaq8mQ==" spinCount="100000" sheet="1" objects="1" scenarios="1" formatCells="0" formatColumns="0" formatRows="0"/>
  <mergeCells count="27">
    <mergeCell ref="B12:D12"/>
    <mergeCell ref="K2:L2"/>
    <mergeCell ref="F6:G10"/>
    <mergeCell ref="M2:N2"/>
    <mergeCell ref="F2:G2"/>
    <mergeCell ref="I2:J2"/>
    <mergeCell ref="B6:D6"/>
    <mergeCell ref="B8:D8"/>
    <mergeCell ref="B10:D10"/>
    <mergeCell ref="D41:E41"/>
    <mergeCell ref="D38:E38"/>
    <mergeCell ref="B18:D19"/>
    <mergeCell ref="E15:P15"/>
    <mergeCell ref="E17:H17"/>
    <mergeCell ref="I17:L17"/>
    <mergeCell ref="M17:P17"/>
    <mergeCell ref="E16:P16"/>
    <mergeCell ref="C32:D32"/>
    <mergeCell ref="Y2:Z2"/>
    <mergeCell ref="Q15:AB15"/>
    <mergeCell ref="Q16:AB16"/>
    <mergeCell ref="Y17:AB17"/>
    <mergeCell ref="R2:S2"/>
    <mergeCell ref="U2:V2"/>
    <mergeCell ref="W2:X2"/>
    <mergeCell ref="Q17:T17"/>
    <mergeCell ref="U17:X17"/>
  </mergeCells>
  <phoneticPr fontId="27" type="noConversion"/>
  <conditionalFormatting sqref="G26:G27">
    <cfRule type="cellIs" dxfId="17" priority="69" stopIfTrue="1" operator="lessThan">
      <formula>0</formula>
    </cfRule>
  </conditionalFormatting>
  <conditionalFormatting sqref="K26:K27">
    <cfRule type="cellIs" dxfId="16" priority="32" stopIfTrue="1" operator="lessThan">
      <formula>0</formula>
    </cfRule>
  </conditionalFormatting>
  <conditionalFormatting sqref="S26:S27">
    <cfRule type="cellIs" dxfId="15" priority="28" stopIfTrue="1" operator="lessThan">
      <formula>0</formula>
    </cfRule>
  </conditionalFormatting>
  <conditionalFormatting sqref="O26:O27">
    <cfRule type="cellIs" dxfId="14" priority="29" stopIfTrue="1" operator="lessThan">
      <formula>0</formula>
    </cfRule>
  </conditionalFormatting>
  <conditionalFormatting sqref="W26:W27">
    <cfRule type="cellIs" dxfId="13" priority="26" stopIfTrue="1" operator="lessThan">
      <formula>0</formula>
    </cfRule>
  </conditionalFormatting>
  <conditionalFormatting sqref="AA26:AA27">
    <cfRule type="cellIs" dxfId="12" priority="24" stopIfTrue="1" operator="lessThan">
      <formula>0</formula>
    </cfRule>
  </conditionalFormatting>
  <conditionalFormatting sqref="E26:F27">
    <cfRule type="cellIs" dxfId="11" priority="12" stopIfTrue="1" operator="lessThan">
      <formula>0</formula>
    </cfRule>
  </conditionalFormatting>
  <conditionalFormatting sqref="I26">
    <cfRule type="cellIs" dxfId="10" priority="11" stopIfTrue="1" operator="lessThan">
      <formula>0</formula>
    </cfRule>
  </conditionalFormatting>
  <conditionalFormatting sqref="I27">
    <cfRule type="cellIs" dxfId="9" priority="10" stopIfTrue="1" operator="lessThan">
      <formula>0</formula>
    </cfRule>
  </conditionalFormatting>
  <conditionalFormatting sqref="J26:J27">
    <cfRule type="cellIs" dxfId="8" priority="9" stopIfTrue="1" operator="lessThan">
      <formula>0</formula>
    </cfRule>
  </conditionalFormatting>
  <conditionalFormatting sqref="M26:M27">
    <cfRule type="cellIs" dxfId="7" priority="8" stopIfTrue="1" operator="lessThan">
      <formula>0</formula>
    </cfRule>
  </conditionalFormatting>
  <conditionalFormatting sqref="N26:N27">
    <cfRule type="cellIs" dxfId="6" priority="7" stopIfTrue="1" operator="lessThan">
      <formula>0</formula>
    </cfRule>
  </conditionalFormatting>
  <conditionalFormatting sqref="Q26:Q27">
    <cfRule type="cellIs" dxfId="5" priority="6" stopIfTrue="1" operator="lessThan">
      <formula>0</formula>
    </cfRule>
  </conditionalFormatting>
  <conditionalFormatting sqref="R26:R27">
    <cfRule type="cellIs" dxfId="4" priority="5" stopIfTrue="1" operator="lessThan">
      <formula>0</formula>
    </cfRule>
  </conditionalFormatting>
  <conditionalFormatting sqref="U26:U27">
    <cfRule type="cellIs" dxfId="3" priority="4" stopIfTrue="1" operator="lessThan">
      <formula>0</formula>
    </cfRule>
  </conditionalFormatting>
  <conditionalFormatting sqref="V26:V27">
    <cfRule type="cellIs" dxfId="2" priority="3" stopIfTrue="1" operator="lessThan">
      <formula>0</formula>
    </cfRule>
  </conditionalFormatting>
  <conditionalFormatting sqref="Y26:Y27">
    <cfRule type="cellIs" dxfId="1" priority="2" stopIfTrue="1" operator="lessThan">
      <formula>0</formula>
    </cfRule>
  </conditionalFormatting>
  <conditionalFormatting sqref="Z26:Z27">
    <cfRule type="cellIs" dxfId="0" priority="1" stopIfTrue="1" operator="lessThan">
      <formula>0</formula>
    </cfRule>
  </conditionalFormatting>
  <pageMargins left="0.2" right="0.2" top="0.35" bottom="0.25" header="0.2" footer="0.2"/>
  <pageSetup fitToWidth="0" orientation="landscape" r:id="rId1"/>
  <headerFooter alignWithMargins="0">
    <oddFooter>&amp;C Page &amp;P of &amp;N&amp;R[&amp;A]&amp;L&amp;"Calibri"&amp;11&amp;K000000Medical Loss Ratio Reporting Form_x000D_&amp;1#&amp;"Calibri"&amp;8&amp;K414141Proprietary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50"/>
  <sheetViews>
    <sheetView topLeftCell="B5" zoomScaleNormal="100" workbookViewId="0">
      <selection activeCell="B19" sqref="B19:E19"/>
    </sheetView>
  </sheetViews>
  <sheetFormatPr defaultRowHeight="12.75" x14ac:dyDescent="0.2"/>
  <cols>
    <col min="1" max="1" width="1.85546875" style="7" customWidth="1"/>
    <col min="2" max="2" width="43.140625" customWidth="1"/>
    <col min="3" max="3" width="24.7109375" customWidth="1"/>
  </cols>
  <sheetData>
    <row r="1" spans="2:5" s="7" customFormat="1" x14ac:dyDescent="0.2">
      <c r="B1" s="1" t="s">
        <v>144</v>
      </c>
    </row>
    <row r="2" spans="2:5" s="82" customFormat="1" x14ac:dyDescent="0.2">
      <c r="B2" s="88" t="s">
        <v>149</v>
      </c>
    </row>
    <row r="3" spans="2:5" s="7" customFormat="1" x14ac:dyDescent="0.2">
      <c r="B3" s="1" t="s">
        <v>133</v>
      </c>
    </row>
    <row r="4" spans="2:5" s="7" customFormat="1" x14ac:dyDescent="0.2">
      <c r="B4" s="1"/>
    </row>
    <row r="5" spans="2:5" s="7" customFormat="1" x14ac:dyDescent="0.2">
      <c r="B5" s="60" t="s">
        <v>88</v>
      </c>
    </row>
    <row r="6" spans="2:5" s="7" customFormat="1" x14ac:dyDescent="0.2">
      <c r="B6" s="86">
        <f>'Cover Page'!C7</f>
        <v>0</v>
      </c>
    </row>
    <row r="7" spans="2:5" s="7" customFormat="1" x14ac:dyDescent="0.2">
      <c r="B7" s="60" t="s">
        <v>89</v>
      </c>
      <c r="D7" s="397" t="s">
        <v>129</v>
      </c>
      <c r="E7" s="397"/>
    </row>
    <row r="8" spans="2:5" s="7" customFormat="1" x14ac:dyDescent="0.2">
      <c r="B8" s="83" t="str">
        <f>'Cover Page'!C8</f>
        <v>Aetna Life Insurance Company</v>
      </c>
      <c r="D8" s="397"/>
      <c r="E8" s="397"/>
    </row>
    <row r="9" spans="2:5" s="7" customFormat="1" x14ac:dyDescent="0.2">
      <c r="B9" s="61" t="s">
        <v>91</v>
      </c>
      <c r="D9" s="397"/>
      <c r="E9" s="397"/>
    </row>
    <row r="10" spans="2:5" s="7" customFormat="1" x14ac:dyDescent="0.2">
      <c r="B10" s="83" t="str">
        <f>'Cover Page'!C9</f>
        <v>0</v>
      </c>
      <c r="D10" s="397"/>
      <c r="E10" s="397"/>
    </row>
    <row r="11" spans="2:5" s="7" customFormat="1" x14ac:dyDescent="0.2">
      <c r="B11" s="61" t="s">
        <v>86</v>
      </c>
    </row>
    <row r="12" spans="2:5" s="7" customFormat="1" x14ac:dyDescent="0.2">
      <c r="B12" s="87" t="str">
        <f>'Cover Page'!C6</f>
        <v>2018</v>
      </c>
    </row>
    <row r="13" spans="2:5" s="7" customFormat="1" x14ac:dyDescent="0.2">
      <c r="B13" s="61"/>
    </row>
    <row r="14" spans="2:5" s="7" customFormat="1" x14ac:dyDescent="0.2">
      <c r="B14" s="61"/>
    </row>
    <row r="15" spans="2:5" s="7" customFormat="1" x14ac:dyDescent="0.2">
      <c r="B15" s="61"/>
    </row>
    <row r="16" spans="2:5" s="7" customFormat="1" x14ac:dyDescent="0.2">
      <c r="B16" s="66"/>
      <c r="E16" s="129" t="s">
        <v>132</v>
      </c>
    </row>
    <row r="17" spans="2:5" s="7" customFormat="1" ht="30" customHeight="1" thickBot="1" x14ac:dyDescent="0.25">
      <c r="B17" s="422" t="s">
        <v>140</v>
      </c>
      <c r="C17" s="422"/>
      <c r="D17" s="422"/>
      <c r="E17" s="67"/>
    </row>
    <row r="18" spans="2:5" ht="38.25" customHeight="1" x14ac:dyDescent="0.2">
      <c r="B18" s="405" t="s">
        <v>141</v>
      </c>
      <c r="C18" s="406"/>
      <c r="D18" s="407"/>
      <c r="E18" s="408"/>
    </row>
    <row r="19" spans="2:5" x14ac:dyDescent="0.2">
      <c r="B19" s="426" t="s">
        <v>97</v>
      </c>
      <c r="C19" s="427"/>
      <c r="D19" s="427"/>
      <c r="E19" s="428"/>
    </row>
    <row r="20" spans="2:5" x14ac:dyDescent="0.2">
      <c r="B20" s="423" t="s">
        <v>98</v>
      </c>
      <c r="C20" s="424"/>
      <c r="D20" s="424"/>
      <c r="E20" s="425"/>
    </row>
    <row r="21" spans="2:5" x14ac:dyDescent="0.2">
      <c r="B21" s="398"/>
      <c r="C21" s="399"/>
      <c r="D21" s="399"/>
      <c r="E21" s="400"/>
    </row>
    <row r="22" spans="2:5" x14ac:dyDescent="0.2">
      <c r="B22" s="398"/>
      <c r="C22" s="399"/>
      <c r="D22" s="399"/>
      <c r="E22" s="400"/>
    </row>
    <row r="23" spans="2:5" x14ac:dyDescent="0.2">
      <c r="B23" s="398"/>
      <c r="C23" s="399"/>
      <c r="D23" s="399"/>
      <c r="E23" s="400"/>
    </row>
    <row r="24" spans="2:5" x14ac:dyDescent="0.2">
      <c r="B24" s="398"/>
      <c r="C24" s="399"/>
      <c r="D24" s="399"/>
      <c r="E24" s="400"/>
    </row>
    <row r="25" spans="2:5" x14ac:dyDescent="0.2">
      <c r="B25" s="398"/>
      <c r="C25" s="399"/>
      <c r="D25" s="399"/>
      <c r="E25" s="400"/>
    </row>
    <row r="26" spans="2:5" x14ac:dyDescent="0.2">
      <c r="B26" s="398"/>
      <c r="C26" s="399"/>
      <c r="D26" s="399"/>
      <c r="E26" s="400"/>
    </row>
    <row r="27" spans="2:5" x14ac:dyDescent="0.2">
      <c r="B27" s="398"/>
      <c r="C27" s="399"/>
      <c r="D27" s="399"/>
      <c r="E27" s="400"/>
    </row>
    <row r="28" spans="2:5" x14ac:dyDescent="0.2">
      <c r="B28" s="398"/>
      <c r="C28" s="399"/>
      <c r="D28" s="399"/>
      <c r="E28" s="400"/>
    </row>
    <row r="29" spans="2:5" x14ac:dyDescent="0.2">
      <c r="B29" s="398"/>
      <c r="C29" s="399"/>
      <c r="D29" s="399"/>
      <c r="E29" s="400"/>
    </row>
    <row r="30" spans="2:5" x14ac:dyDescent="0.2">
      <c r="B30" s="398"/>
      <c r="C30" s="399"/>
      <c r="D30" s="399"/>
      <c r="E30" s="400"/>
    </row>
    <row r="31" spans="2:5" x14ac:dyDescent="0.2">
      <c r="B31" s="419"/>
      <c r="C31" s="420"/>
      <c r="D31" s="420"/>
      <c r="E31" s="421"/>
    </row>
    <row r="32" spans="2:5" ht="39.75" customHeight="1" x14ac:dyDescent="0.2">
      <c r="B32" s="416" t="s">
        <v>142</v>
      </c>
      <c r="C32" s="417"/>
      <c r="D32" s="417"/>
      <c r="E32" s="418"/>
    </row>
    <row r="33" spans="2:5" ht="26.25" customHeight="1" x14ac:dyDescent="0.2">
      <c r="B33" s="414" t="s">
        <v>96</v>
      </c>
      <c r="C33" s="415"/>
      <c r="D33" s="409" t="s">
        <v>122</v>
      </c>
      <c r="E33" s="410"/>
    </row>
    <row r="34" spans="2:5" x14ac:dyDescent="0.2">
      <c r="B34" s="401"/>
      <c r="C34" s="402"/>
      <c r="D34" s="403"/>
      <c r="E34" s="404"/>
    </row>
    <row r="35" spans="2:5" x14ac:dyDescent="0.2">
      <c r="B35" s="401"/>
      <c r="C35" s="402"/>
      <c r="D35" s="403"/>
      <c r="E35" s="404"/>
    </row>
    <row r="36" spans="2:5" x14ac:dyDescent="0.2">
      <c r="B36" s="401"/>
      <c r="C36" s="402"/>
      <c r="D36" s="403"/>
      <c r="E36" s="404"/>
    </row>
    <row r="37" spans="2:5" x14ac:dyDescent="0.2">
      <c r="B37" s="401"/>
      <c r="C37" s="402"/>
      <c r="D37" s="403"/>
      <c r="E37" s="404"/>
    </row>
    <row r="38" spans="2:5" x14ac:dyDescent="0.2">
      <c r="B38" s="401"/>
      <c r="C38" s="402"/>
      <c r="D38" s="403"/>
      <c r="E38" s="404"/>
    </row>
    <row r="39" spans="2:5" x14ac:dyDescent="0.2">
      <c r="B39" s="401"/>
      <c r="C39" s="402"/>
      <c r="D39" s="403"/>
      <c r="E39" s="404"/>
    </row>
    <row r="40" spans="2:5" x14ac:dyDescent="0.2">
      <c r="B40" s="401"/>
      <c r="C40" s="402"/>
      <c r="D40" s="403"/>
      <c r="E40" s="404"/>
    </row>
    <row r="41" spans="2:5" x14ac:dyDescent="0.2">
      <c r="B41" s="401"/>
      <c r="C41" s="402"/>
      <c r="D41" s="403"/>
      <c r="E41" s="404"/>
    </row>
    <row r="42" spans="2:5" x14ac:dyDescent="0.2">
      <c r="B42" s="401"/>
      <c r="C42" s="402"/>
      <c r="D42" s="403"/>
      <c r="E42" s="404"/>
    </row>
    <row r="43" spans="2:5" x14ac:dyDescent="0.2">
      <c r="B43" s="401"/>
      <c r="C43" s="402"/>
      <c r="D43" s="403"/>
      <c r="E43" s="404"/>
    </row>
    <row r="44" spans="2:5" ht="13.5" thickBot="1" x14ac:dyDescent="0.25">
      <c r="B44" s="411"/>
      <c r="C44" s="412"/>
      <c r="D44" s="412"/>
      <c r="E44" s="413"/>
    </row>
    <row r="45" spans="2:5" x14ac:dyDescent="0.2">
      <c r="B45" s="55"/>
      <c r="C45" s="56"/>
      <c r="D45" s="56"/>
      <c r="E45" s="56"/>
    </row>
    <row r="46" spans="2:5" x14ac:dyDescent="0.2">
      <c r="B46" s="51" t="s">
        <v>61</v>
      </c>
      <c r="C46" s="8"/>
      <c r="D46" s="56"/>
      <c r="E46" s="56"/>
    </row>
    <row r="47" spans="2:5" x14ac:dyDescent="0.2">
      <c r="B47" s="51" t="s">
        <v>143</v>
      </c>
      <c r="C47" s="51"/>
      <c r="D47" s="56"/>
      <c r="E47" s="56"/>
    </row>
    <row r="48" spans="2:5" x14ac:dyDescent="0.2">
      <c r="B48" s="51" t="s">
        <v>71</v>
      </c>
      <c r="C48" s="51"/>
      <c r="D48" s="56"/>
      <c r="E48" s="56"/>
    </row>
    <row r="49" spans="2:5" x14ac:dyDescent="0.2">
      <c r="B49" s="51" t="s">
        <v>66</v>
      </c>
      <c r="C49" s="51"/>
      <c r="D49" s="56"/>
      <c r="E49" s="56"/>
    </row>
    <row r="50" spans="2:5" x14ac:dyDescent="0.2">
      <c r="B50" s="130" t="s">
        <v>102</v>
      </c>
      <c r="C50" s="63"/>
      <c r="D50" s="56"/>
      <c r="E50" s="56"/>
    </row>
  </sheetData>
  <sheetProtection algorithmName="SHA-1" hashValue="MaKANeTwtTT/SHjNsc/eFQA/XoA=" saltValue="ErjiIYDoTzAwaS/jj1WjXA==" spinCount="100000" sheet="1" objects="1" scenarios="1" formatCells="0" formatColumns="0" formatRows="0"/>
  <mergeCells count="40">
    <mergeCell ref="B17:D17"/>
    <mergeCell ref="B22:E22"/>
    <mergeCell ref="B21:E21"/>
    <mergeCell ref="B20:E20"/>
    <mergeCell ref="B19:E19"/>
    <mergeCell ref="B27:E27"/>
    <mergeCell ref="B26:E26"/>
    <mergeCell ref="B25:E25"/>
    <mergeCell ref="B33:C33"/>
    <mergeCell ref="B32:E32"/>
    <mergeCell ref="B31:E31"/>
    <mergeCell ref="B29:E29"/>
    <mergeCell ref="B28:E28"/>
    <mergeCell ref="D42:E42"/>
    <mergeCell ref="B43:C43"/>
    <mergeCell ref="D43:E43"/>
    <mergeCell ref="B44:E44"/>
    <mergeCell ref="B39:C39"/>
    <mergeCell ref="D39:E39"/>
    <mergeCell ref="B40:C40"/>
    <mergeCell ref="D40:E40"/>
    <mergeCell ref="B41:C41"/>
    <mergeCell ref="D41:E41"/>
    <mergeCell ref="B42:C42"/>
    <mergeCell ref="D7:E10"/>
    <mergeCell ref="B24:E24"/>
    <mergeCell ref="B23:E23"/>
    <mergeCell ref="B38:C38"/>
    <mergeCell ref="D38:E38"/>
    <mergeCell ref="B35:C35"/>
    <mergeCell ref="D35:E35"/>
    <mergeCell ref="D36:E36"/>
    <mergeCell ref="B37:C37"/>
    <mergeCell ref="D37:E37"/>
    <mergeCell ref="B36:C36"/>
    <mergeCell ref="B30:E30"/>
    <mergeCell ref="B18:E18"/>
    <mergeCell ref="D33:E33"/>
    <mergeCell ref="B34:C34"/>
    <mergeCell ref="D34:E34"/>
  </mergeCells>
  <pageMargins left="0.7" right="0.7" top="0.75" bottom="0.75" header="0.3" footer="0.3"/>
  <pageSetup scale="97" orientation="portrait" r:id="rId1"/>
  <headerFooter>
    <oddFooter>&amp;R[&amp;A]&amp;L&amp;"Calibri"&amp;11&amp;K000000Medical Loss Ratio Reporting Form_x000D_&amp;1#&amp;"Calibri"&amp;8&amp;K414141Proprietary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pageSetUpPr fitToPage="1"/>
  </sheetPr>
  <dimension ref="B1:K32"/>
  <sheetViews>
    <sheetView zoomScaleNormal="100" workbookViewId="0">
      <selection activeCell="F34" sqref="F34"/>
    </sheetView>
  </sheetViews>
  <sheetFormatPr defaultColWidth="9.140625" defaultRowHeight="12.75" x14ac:dyDescent="0.2"/>
  <cols>
    <col min="1" max="1" width="1.85546875" style="170" customWidth="1"/>
    <col min="2" max="2" width="40.7109375" style="170" bestFit="1" customWidth="1"/>
    <col min="3" max="16384" width="9.140625" style="170"/>
  </cols>
  <sheetData>
    <row r="1" spans="2:9" x14ac:dyDescent="0.2">
      <c r="B1" s="1" t="s">
        <v>68</v>
      </c>
    </row>
    <row r="2" spans="2:9" s="186" customFormat="1" x14ac:dyDescent="0.2">
      <c r="B2" s="88" t="s">
        <v>149</v>
      </c>
    </row>
    <row r="3" spans="2:9" x14ac:dyDescent="0.2">
      <c r="B3" s="1" t="s">
        <v>92</v>
      </c>
    </row>
    <row r="4" spans="2:9" x14ac:dyDescent="0.2">
      <c r="B4" s="1"/>
    </row>
    <row r="5" spans="2:9" x14ac:dyDescent="0.2">
      <c r="B5" s="60" t="s">
        <v>88</v>
      </c>
    </row>
    <row r="6" spans="2:9" x14ac:dyDescent="0.2">
      <c r="B6" s="86">
        <f>'Cover Page'!C7</f>
        <v>0</v>
      </c>
      <c r="G6" s="438" t="s">
        <v>92</v>
      </c>
      <c r="H6" s="438"/>
      <c r="I6" s="438"/>
    </row>
    <row r="7" spans="2:9" x14ac:dyDescent="0.2">
      <c r="B7" s="60" t="s">
        <v>89</v>
      </c>
      <c r="G7" s="438"/>
      <c r="H7" s="438"/>
      <c r="I7" s="438"/>
    </row>
    <row r="8" spans="2:9" x14ac:dyDescent="0.2">
      <c r="B8" s="83" t="str">
        <f>'Cover Page'!C8</f>
        <v>Aetna Life Insurance Company</v>
      </c>
      <c r="G8" s="438"/>
      <c r="H8" s="438"/>
      <c r="I8" s="438"/>
    </row>
    <row r="9" spans="2:9" x14ac:dyDescent="0.2">
      <c r="B9" s="61" t="s">
        <v>91</v>
      </c>
      <c r="G9" s="438"/>
      <c r="H9" s="438"/>
      <c r="I9" s="438"/>
    </row>
    <row r="10" spans="2:9" x14ac:dyDescent="0.2">
      <c r="B10" s="83" t="str">
        <f>'Cover Page'!C9</f>
        <v>0</v>
      </c>
      <c r="G10" s="438"/>
      <c r="H10" s="438"/>
      <c r="I10" s="438"/>
    </row>
    <row r="11" spans="2:9" x14ac:dyDescent="0.2">
      <c r="B11" s="61" t="s">
        <v>86</v>
      </c>
    </row>
    <row r="12" spans="2:9" x14ac:dyDescent="0.2">
      <c r="B12" s="87" t="str">
        <f>'Cover Page'!C6</f>
        <v>2018</v>
      </c>
    </row>
    <row r="13" spans="2:9" x14ac:dyDescent="0.2">
      <c r="B13" s="134"/>
    </row>
    <row r="17" spans="2:11" ht="13.5" thickBot="1" x14ac:dyDescent="0.25">
      <c r="B17" s="131" t="s">
        <v>93</v>
      </c>
    </row>
    <row r="18" spans="2:11" x14ac:dyDescent="0.2">
      <c r="B18" s="429" t="s">
        <v>147</v>
      </c>
      <c r="C18" s="430"/>
      <c r="D18" s="430"/>
      <c r="E18" s="430"/>
      <c r="F18" s="430"/>
      <c r="G18" s="430"/>
      <c r="H18" s="430"/>
      <c r="I18" s="430"/>
      <c r="J18" s="430"/>
      <c r="K18" s="431"/>
    </row>
    <row r="19" spans="2:11" x14ac:dyDescent="0.2">
      <c r="B19" s="432"/>
      <c r="C19" s="433"/>
      <c r="D19" s="433"/>
      <c r="E19" s="433"/>
      <c r="F19" s="433"/>
      <c r="G19" s="433"/>
      <c r="H19" s="433"/>
      <c r="I19" s="433"/>
      <c r="J19" s="433"/>
      <c r="K19" s="434"/>
    </row>
    <row r="20" spans="2:11" x14ac:dyDescent="0.2">
      <c r="B20" s="432"/>
      <c r="C20" s="433"/>
      <c r="D20" s="433"/>
      <c r="E20" s="433"/>
      <c r="F20" s="433"/>
      <c r="G20" s="433"/>
      <c r="H20" s="433"/>
      <c r="I20" s="433"/>
      <c r="J20" s="433"/>
      <c r="K20" s="434"/>
    </row>
    <row r="21" spans="2:11" x14ac:dyDescent="0.2">
      <c r="B21" s="432"/>
      <c r="C21" s="433"/>
      <c r="D21" s="433"/>
      <c r="E21" s="433"/>
      <c r="F21" s="433"/>
      <c r="G21" s="433"/>
      <c r="H21" s="433"/>
      <c r="I21" s="433"/>
      <c r="J21" s="433"/>
      <c r="K21" s="434"/>
    </row>
    <row r="22" spans="2:11" x14ac:dyDescent="0.2">
      <c r="B22" s="432"/>
      <c r="C22" s="433"/>
      <c r="D22" s="433"/>
      <c r="E22" s="433"/>
      <c r="F22" s="433"/>
      <c r="G22" s="433"/>
      <c r="H22" s="433"/>
      <c r="I22" s="433"/>
      <c r="J22" s="433"/>
      <c r="K22" s="434"/>
    </row>
    <row r="23" spans="2:11" ht="13.5" thickBot="1" x14ac:dyDescent="0.25">
      <c r="B23" s="435"/>
      <c r="C23" s="436"/>
      <c r="D23" s="436"/>
      <c r="E23" s="436"/>
      <c r="F23" s="436"/>
      <c r="G23" s="436"/>
      <c r="H23" s="436"/>
      <c r="I23" s="436"/>
      <c r="J23" s="436"/>
      <c r="K23" s="437"/>
    </row>
    <row r="27" spans="2:11" ht="15" x14ac:dyDescent="0.25">
      <c r="B27" s="187"/>
      <c r="C27" s="188"/>
      <c r="D27" s="188"/>
    </row>
    <row r="28" spans="2:11" ht="15" x14ac:dyDescent="0.25">
      <c r="B28" s="132" t="s">
        <v>94</v>
      </c>
      <c r="C28" s="188"/>
      <c r="D28" s="188"/>
    </row>
    <row r="31" spans="2:11" ht="15" x14ac:dyDescent="0.25">
      <c r="B31" s="187"/>
      <c r="C31" s="188"/>
      <c r="D31" s="188"/>
    </row>
    <row r="32" spans="2:11" ht="15" x14ac:dyDescent="0.25">
      <c r="B32" s="132" t="s">
        <v>95</v>
      </c>
      <c r="C32" s="188"/>
      <c r="D32" s="188"/>
    </row>
  </sheetData>
  <sheetProtection algorithmName="SHA-1" hashValue="Z6pVYDgxhpkn/gvwEBCzbMR2bsc=" saltValue="vYRoYTx6x19m+e7hc4Z+vw==" spinCount="100000" sheet="1" objects="1" scenarios="1" formatCells="0" formatColumns="0" formatRows="0"/>
  <mergeCells count="2">
    <mergeCell ref="B18:K23"/>
    <mergeCell ref="G6:I10"/>
  </mergeCells>
  <pageMargins left="0.7" right="0.7" top="0.75" bottom="0.75" header="0.3" footer="0.3"/>
  <pageSetup orientation="landscape" r:id="rId1"/>
  <headerFooter>
    <oddFooter>&amp;R[&amp;A]&amp;L&amp;"Calibri"&amp;11&amp;K000000Medical Loss Ratio Reporting Form_x000D_&amp;1#&amp;"Calibri"&amp;8&amp;K414141Proprietary</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Cover Page</vt:lpstr>
      <vt:lpstr>Pt 1 Summary of Data</vt:lpstr>
      <vt:lpstr>Pt 2 Premium and Claims</vt:lpstr>
      <vt:lpstr>Pt 3 Expense Allocation</vt:lpstr>
      <vt:lpstr>Pt 4 MLR Calculation</vt:lpstr>
      <vt:lpstr>Pt 5 Additional Responses</vt:lpstr>
      <vt:lpstr>Attestation</vt:lpstr>
      <vt:lpstr>Attestation!Print_Area</vt:lpstr>
      <vt:lpstr>'Cover Page'!Print_Area</vt:lpstr>
      <vt:lpstr>'Pt 1 Summary of Data'!Print_Area</vt:lpstr>
      <vt:lpstr>'Pt 2 Premium and Claims'!Print_Area</vt:lpstr>
      <vt:lpstr>'Pt 3 Expense Allocation'!Print_Area</vt:lpstr>
      <vt:lpstr>'Pt 4 MLR Calculation'!Print_Area</vt:lpstr>
      <vt:lpstr>'Pt 5 Additional Responses'!Print_Area</vt:lpstr>
      <vt:lpstr>'Pt 1 Summary of Data'!Print_Titles</vt:lpstr>
      <vt:lpstr>'Pt 2 Premium and Claims'!Print_Titles</vt:lpstr>
      <vt:lpstr>'Pt 4 MLR Calculation'!Print_Titles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Aetna Life Insurance Company 2018 Dental MLR Report</dc:title>
  <dc:creator/>
  <cp:lastModifiedBy/>
  <dcterms:created xsi:type="dcterms:W3CDTF">2014-04-29T18:43:25Z</dcterms:created>
  <dcterms:modified xsi:type="dcterms:W3CDTF">2019-08-21T18:55:21Z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67599526-06ca-49cc-9fa9-5307800a949a_Enabled">
    <vt:lpwstr>True</vt:lpwstr>
  </property>
  <property fmtid="{D5CDD505-2E9C-101B-9397-08002B2CF9AE}" pid="4" name="MSIP_Label_67599526-06ca-49cc-9fa9-5307800a949a_SiteId">
    <vt:lpwstr>fabb61b8-3afe-4e75-b934-a47f782b8cd7</vt:lpwstr>
  </property>
  <property fmtid="{D5CDD505-2E9C-101B-9397-08002B2CF9AE}" pid="5" name="MSIP_Label_67599526-06ca-49cc-9fa9-5307800a949a_Owner">
    <vt:lpwstr>ThompsonB8@AETNA.com</vt:lpwstr>
  </property>
  <property fmtid="{D5CDD505-2E9C-101B-9397-08002B2CF9AE}" pid="6" name="MSIP_Label_67599526-06ca-49cc-9fa9-5307800a949a_SetDate">
    <vt:lpwstr>2019-07-22T19:41:35.6101294Z</vt:lpwstr>
  </property>
  <property fmtid="{D5CDD505-2E9C-101B-9397-08002B2CF9AE}" pid="7" name="MSIP_Label_67599526-06ca-49cc-9fa9-5307800a949a_Name">
    <vt:lpwstr>Proprietary</vt:lpwstr>
  </property>
  <property fmtid="{D5CDD505-2E9C-101B-9397-08002B2CF9AE}" pid="8" name="MSIP_Label_67599526-06ca-49cc-9fa9-5307800a949a_Application">
    <vt:lpwstr>Microsoft Azure Information Protection</vt:lpwstr>
  </property>
  <property fmtid="{D5CDD505-2E9C-101B-9397-08002B2CF9AE}" pid="9" name="MSIP_Label_67599526-06ca-49cc-9fa9-5307800a949a_ActionId">
    <vt:lpwstr>c9369685-75a8-466e-b9e4-5f45c11a5c23</vt:lpwstr>
  </property>
  <property fmtid="{D5CDD505-2E9C-101B-9397-08002B2CF9AE}" pid="10" name="MSIP_Label_67599526-06ca-49cc-9fa9-5307800a949a_Extended_MSFT_Method">
    <vt:lpwstr>Automatic</vt:lpwstr>
  </property>
  <property fmtid="{D5CDD505-2E9C-101B-9397-08002B2CF9AE}" pid="11" name="Sensitivity">
    <vt:lpwstr>Proprietary</vt:lpwstr>
  </property>
</Properties>
</file>