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0" windowWidth="16530" windowHeight="9360" tabRatio="646" activeTab="4"/>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Attestation!$B$1:$K$35</definedName>
    <definedName name="_xlnm.Print_Area" localSheetId="0">'Cover Page'!$A$1:$C$36</definedName>
    <definedName name="_xlnm.Print_Area" localSheetId="1">'Pt 1 Summary of Data'!$B$1:$P$60</definedName>
    <definedName name="_xlnm.Print_Area" localSheetId="2">'Pt 2 Premium and Claims'!$B$1:$P$59</definedName>
    <definedName name="_xlnm.Print_Area" localSheetId="3">'Pt 3 Expense Allocation'!$B$1:$L$87</definedName>
    <definedName name="_xlnm.Print_Area" localSheetId="4">'Pt 4 MLR Calculation'!$B$1:$AB$41</definedName>
    <definedName name="_xlnm.Print_Area" localSheetId="5">'Pt 5 Additional Responses'!$B$1:$E$50</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45621"/>
</workbook>
</file>

<file path=xl/calcChain.xml><?xml version="1.0" encoding="utf-8"?>
<calcChain xmlns="http://schemas.openxmlformats.org/spreadsheetml/2006/main">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B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4"/>
  <c r="B12" i="33"/>
  <c r="B10" i="33"/>
  <c r="B8" i="33"/>
  <c r="B6" i="33"/>
  <c r="J44" i="4"/>
  <c r="I44" i="4"/>
  <c r="H44" i="4"/>
  <c r="G44" i="4"/>
  <c r="F44" i="4"/>
  <c r="B12" i="31"/>
  <c r="B10" i="31"/>
  <c r="B8" i="31"/>
  <c r="B6" i="31"/>
  <c r="B12" i="10"/>
  <c r="B10" i="10"/>
  <c r="B8" i="10"/>
  <c r="B12" i="30"/>
  <c r="B10" i="30"/>
  <c r="B8" i="30"/>
  <c r="B6" i="30"/>
  <c r="B12" i="18"/>
  <c r="B10" i="18"/>
  <c r="B8" i="18"/>
  <c r="B6" i="18"/>
  <c r="B10" i="4"/>
  <c r="B8" i="4"/>
  <c r="B6" i="4"/>
  <c r="T30" i="10" l="1"/>
  <c r="S30" i="10"/>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T33" i="10" s="1"/>
  <c r="O23" i="10"/>
  <c r="P23" i="10" s="1"/>
  <c r="K23" i="10"/>
  <c r="L23" i="10" s="1"/>
  <c r="K35" i="4"/>
  <c r="W28" i="10"/>
  <c r="I35" i="4"/>
  <c r="J35" i="4"/>
  <c r="O27" i="10" s="1"/>
  <c r="P27" i="10" s="1"/>
  <c r="P28" i="10" s="1"/>
  <c r="AB33" i="10" l="1"/>
  <c r="T27" i="10"/>
  <c r="T28" i="10" s="1"/>
  <c r="S28" i="10"/>
  <c r="X33" i="10"/>
  <c r="AA28" i="10"/>
  <c r="K28" i="10"/>
  <c r="G28" i="10"/>
  <c r="L33" i="10"/>
  <c r="P33" i="10"/>
  <c r="H33" i="10"/>
  <c r="O28" i="10"/>
</calcChain>
</file>

<file path=xl/sharedStrings.xml><?xml version="1.0" encoding="utf-8"?>
<sst xmlns="http://schemas.openxmlformats.org/spreadsheetml/2006/main" count="313" uniqueCount="177">
  <si>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</si>
  <si>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</si>
  <si>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</si>
  <si>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</si>
  <si>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</si>
  <si>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</si>
  <si>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</si>
  <si>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</si>
  <si>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</si>
  <si>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</si>
  <si>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</si>
  <si>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</si>
  <si>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</si>
  <si>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</si>
  <si>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</si>
  <si>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</si>
  <si>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</si>
  <si>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</si>
  <si>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</si>
  <si>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</si>
  <si>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</si>
  <si>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</si>
  <si>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</si>
  <si>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</si>
  <si>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</si>
  <si>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</si>
  <si>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</si>
  <si>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</si>
  <si>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</si>
  <si>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</si>
  <si>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</si>
  <si>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</si>
  <si>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</si>
  <si>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</si>
  <si>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</si>
  <si>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</si>
  <si>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</si>
  <si>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</si>
  <si>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</si>
  <si>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</si>
  <si>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</si>
  <si>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</si>
  <si>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</si>
  <si>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</si>
  <si>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</si>
  <si>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</si>
  <si>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</si>
  <si>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</si>
  <si>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</si>
  <si>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</si>
  <si>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</si>
  <si>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</si>
  <si>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</si>
  <si>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</si>
  <si>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</si>
  <si>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</si>
  <si>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</si>
  <si>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</si>
  <si>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</si>
  <si>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</si>
  <si>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</si>
  <si>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</si>
  <si>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</si>
  <si>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</si>
  <si>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</si>
  <si>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</si>
  <si>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</si>
  <si>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</si>
  <si>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</si>
  <si>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</si>
  <si>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r>
      <rPr>
        <b/>
        <sz val="11"/>
        <rFont val="Arial"/>
        <family val="2"/>
      </rPr>
      <t xml:space="preserve">Part 4
</t>
    </r>
    <r>
      <rPr>
        <b/>
        <sz val="10"/>
        <color rgb="FFFF0000"/>
        <rFont val="Arial"/>
        <family val="2"/>
      </rPr>
      <t>NOTE: REFER TO MLR INSTRUCTIONS FOR IMPORTANT INFORMATION ABOUT COMPLETING EACH COLUMN AND ROW.</t>
    </r>
  </si>
  <si>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</si>
  <si>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</si>
  <si>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</si>
  <si>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</si>
  <si>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</si>
  <si>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</si>
  <si>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</si>
  <si>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</si>
  <si>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</si>
  <si>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</si>
  <si>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</si>
  <si>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</si>
  <si>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</si>
  <si>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</si>
  <si>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</si>
  <si>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</si>
  <si>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</si>
  <si>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</si>
  <si>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</si>
  <si>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</si>
  <si>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</si>
  <si>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</si>
  <si>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</si>
  <si>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</si>
  <si>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</si>
  <si>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</si>
  <si>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</si>
  <si>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</si>
  <si>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</si>
  <si>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</si>
  <si>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</si>
  <si>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</si>
  <si>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</si>
  <si>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</si>
  <si>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</si>
  <si>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</si>
  <si>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</si>
  <si>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</si>
  <si>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</si>
  <si>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</si>
  <si>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</si>
  <si>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</si>
  <si>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</si>
  <si>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</si>
  <si>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</si>
  <si>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</si>
  <si>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</si>
  <si>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</si>
  <si>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</si>
  <si>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</si>
  <si>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</si>
  <si>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Effective date of sale or transfer</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</si>
  <si>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</si>
  <si>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</si>
  <si>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</si>
  <si>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</si>
  <si>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</si>
  <si>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</si>
  <si>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</si>
  <si>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</si>
  <si>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</si>
  <si>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</si>
  <si>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</si>
  <si>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</si>
  <si>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</si>
  <si>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</si>
  <si>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</si>
  <si>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</si>
  <si>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</si>
  <si>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 xml:space="preserve">1. If a health plan or health insurer uses the hightest premium tax rate in the State, the health plan or health insurer must report applicabe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</si>
  <si>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</si>
  <si>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</si>
  <si>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Blank cells require input from Health plan or Health insurer</t>
  </si>
  <si>
    <t>Department of Managed Health Care/Department of Insurance</t>
  </si>
  <si>
    <t xml:space="preserve">Medical Loss Ratio Reporting Form </t>
  </si>
  <si>
    <t>Life-years (Part 1 Line 5.3)</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</si>
  <si>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</si>
  <si>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</si>
  <si>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</si>
  <si>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</si>
  <si>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</si>
  <si>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</si>
  <si>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</si>
  <si>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</si>
  <si>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</si>
  <si>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r>
      <t xml:space="preserve">Part 1
</t>
    </r>
    <r>
      <rPr>
        <b/>
        <sz val="10"/>
        <color rgb="FFFF0000"/>
        <rFont val="Arial"/>
        <family val="2"/>
      </rPr>
      <t>NOTE: REFER TO MLR INSTRUCTIONS FOR IMPORTANT INFORMATION ABOUT COMPLETING EACH COLUMN AND ROW.</t>
    </r>
  </si>
  <si>
    <r>
      <t xml:space="preserve">Part 2
</t>
    </r>
    <r>
      <rPr>
        <b/>
        <sz val="10"/>
        <color rgb="FFFF0000"/>
        <rFont val="Arial"/>
        <family val="2"/>
      </rPr>
      <t>NOTE: REFER TO MLR INSTRUCTIONS FOR IMPORTANT INFORMATION ABOUT COMPLETING EACH COLUMN AND ROW.</t>
    </r>
  </si>
  <si>
    <t>Aetna Life Insurance Company</t>
  </si>
  <si>
    <t>0</t>
  </si>
  <si>
    <t>NO</t>
  </si>
  <si>
    <t>2017</t>
  </si>
  <si>
    <t>Including paid claims, claim liabilities, experience rating refunds, reserves for experience rating refunds, dental incentive pools and bonuses, contingent benefit and lawsuit reserves</t>
  </si>
  <si>
    <t xml:space="preserve">The overall allocation of incurred claims [which includes lines 2.1 through 2.11] is based on a two part method: (1) paid claims are directly assigned to each plan and market (MLR pool) and (2) the reserves that complete the paid claims into incurred claims, as well as other provider liabilities, were allocated based on paid claims.        
</t>
  </si>
  <si>
    <t xml:space="preserve"> 
</t>
  </si>
  <si>
    <t xml:space="preserve">Federal taxes and assessments included line 3.1 is comprised of federal income taxes (FIT) and the Affordable Care Act section 9010 fee.  Line 3.1 includes Federal taxes and assessments allocated to health insurance coverage reported under section 2718 of the PHS Act.  The only federal taxes excluded from line 3.1 are FIT on investment income and capital gains as required by regulation (45 CFR Section 158, Preamble II.C.8.)
</t>
  </si>
  <si>
    <t xml:space="preserve">Federal Income Taxes:  The FIT included on line 3.1 is computed by applying the statutory income tax rate to the pretax income derived from the Dental coverage.  Pretax income or loss is derived from Californaia dental premiums less California dental claims and other allocated expenses.  Expenses that are applicable to the dental coverage are allocated based upon a direct written premium ratio.         
</t>
  </si>
  <si>
    <t xml:space="preserve">The Affordable Care Act section 9010 Fee:  The ACA section 9010 fee included on line 3.1b equals the currect year fee accrued on the Annual Statement allocated based upon a premium ratio that excludes premiums from insurance coverage not subject the the ACA section 9010 fee.          
</t>
  </si>
  <si>
    <t xml:space="preserve">State insurance, premium and other taxes included on line 3.2 is comprised of premium taxes, payroll taxes, property taxes, franchise taxes, and other taxes and includes all State taxes allocated to health insurance coverage reported under section 2718 of the PHS Act.  The only state taxes excluded from line 3.2 are certain sales taxes as required by regulation (45 CFR Section 158.162(b)(2)(i)).  
</t>
  </si>
  <si>
    <t>State Property, Franchise and Other Taxes:  State payroll, property, franchise and other taxes included in line 3.2a are allocated to each market in each State based on a direct written premium ratio.</t>
  </si>
  <si>
    <t xml:space="preserve">State Premium Taxes:  Premium taxes included in line 3.2b are allocated to each health insurance market in each State based on the relative taxable premium reported for each health insurance market to the total taxable premium for all markets for all states for the reporting issuer. </t>
  </si>
  <si>
    <t>Where applicable, expenses were allocated to state and market (MLR pools) based upon a direct written premium ratio.</t>
  </si>
  <si>
    <t xml:space="preserve">Regulatory authority licenses and fees included on line 3.3 is comprised of state regulatory licenses and fees allocated to health insurance coverage reported under section 2718 of the PHS Act.  </t>
  </si>
  <si>
    <t>Regulatory authority licenses and fees included in line 3.3 are allocated to each market in each state based on a direct written premium ratio.</t>
  </si>
  <si>
    <t>Including expense incurred by the issuer payable to a licensed agent, broker, or producer who is not an employee of the issuer in relation to the sale and solicitation of policies for the company.</t>
  </si>
  <si>
    <t>Agent and broker fees and commissions are allocated to legal entity consistent with SSAP 70 and allocation methodologies used historically for other financial reporting purposes.  Expenses are then directly assigned to each state and allocated to each market based upon percentage of fees and commissions that were paid by the legal entity in each Aetna market. Fees which were not a condition of issuing coverage do not constitute “premiums” and for that reason were not allocated.</t>
  </si>
  <si>
    <t>Other general and administrative expenses are allocated to legal entity consistent with SSAP 70 and allocation methodologies used historically for other financial reporting purposes.  Expenses are then allocated to each state and market (MLR pool) based upon a direct written premium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</si>
</sst>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sz val="11"/>
      <name val="Calibri"/>
      <family val="2"/>
    </font>
    <font>
      <i/>
      <sz val="10"/>
      <name val="Arial"/>
      <family val="2"/>
    </font>
    <font>
      <b/>
      <sz val="10"/>
      <color rgb="FFFF0000"/>
      <name val="Arial"/>
      <family val="2"/>
    </font>
    <font>
      <b/>
      <sz val="11"/>
      <name val="Arial"/>
      <family val="2"/>
    </font>
    <font>
      <sz val="10"/>
      <color rgb="FFFFFF00"/>
      <name val="Arial"/>
      <family val="2"/>
    </font>
    <font>
      <sz val="10"/>
      <color theme="0"/>
      <name val="Arial"/>
      <family val="2"/>
    </font>
    <font>
      <sz val="10"/>
      <name val="Times New Roman"/>
      <family val="1"/>
    </font>
    <font>
      <b/>
      <sz val="10"/>
      <name val="Times New Roman"/>
      <family val="1"/>
    </font>
    <font>
      <b/>
      <sz val="10"/>
      <color indexed="8"/>
      <name val="Times New Roman"/>
      <family val="1"/>
    </font>
    <font>
      <b/>
      <sz val="40"/>
      <name val="Arial"/>
      <family val="2"/>
    </font>
    <font>
      <b/>
      <sz val="48"/>
      <name val="Arial"/>
      <family val="2"/>
    </font>
    <font>
      <b/>
      <sz val="28"/>
      <name val="Arial"/>
      <family val="2"/>
    </font>
    <font>
      <b/>
      <sz val="36"/>
      <name val="Arial"/>
      <family val="2"/>
    </font>
    <font>
      <b/>
      <sz val="20"/>
      <name val="Arial"/>
      <family val="2"/>
    </font>
    <font>
      <sz val="10"/>
      <name val="Arial"/>
    </font>
    <font>
      <sz val="11"/>
      <color rgb="FF3F3F76"/>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CC99"/>
      </patternFill>
    </fill>
    <fill>
      <patternFill patternType="solid">
        <fgColor indexed="9"/>
        <bgColor indexed="64"/>
      </patternFill>
    </fill>
  </fills>
  <borders count="9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rgb="FF7F7F7F"/>
      </left>
      <right style="thin">
        <color rgb="FF7F7F7F"/>
      </right>
      <top style="thin">
        <color rgb="FF7F7F7F"/>
      </top>
      <bottom style="thin">
        <color rgb="FF7F7F7F"/>
      </bottom>
      <diagonal/>
    </border>
    <border>
      <left style="medium">
        <color indexed="64"/>
      </left>
      <right/>
      <top style="thin">
        <color indexed="23"/>
      </top>
      <bottom/>
      <diagonal/>
    </border>
  </borders>
  <cellStyleXfs count="894">
    <xf numFmtId="0" fontId="0" fillId="0" borderId="0"/>
    <xf numFmtId="0" fontId="7" fillId="2"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0" fillId="20" borderId="1" applyNumberFormat="0" applyAlignment="0" applyProtection="0"/>
    <xf numFmtId="0" fontId="11" fillId="21" borderId="2" applyNumberFormat="0" applyAlignment="0" applyProtection="0"/>
    <xf numFmtId="0" fontId="11" fillId="21"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2"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3" applyNumberFormat="0" applyFill="0" applyAlignment="0" applyProtection="0"/>
    <xf numFmtId="0" fontId="15" fillId="0" borderId="3" applyNumberFormat="0" applyFill="0" applyAlignment="0" applyProtection="0"/>
    <xf numFmtId="0" fontId="16" fillId="0" borderId="4"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9" fillId="0" borderId="6" applyNumberFormat="0" applyFill="0" applyAlignment="0" applyProtection="0"/>
    <xf numFmtId="0" fontId="19" fillId="0" borderId="6" applyNumberFormat="0" applyFill="0" applyAlignment="0" applyProtection="0"/>
    <xf numFmtId="0" fontId="20" fillId="22" borderId="0" applyNumberFormat="0" applyBorder="0" applyAlignment="0" applyProtection="0"/>
    <xf numFmtId="0" fontId="20" fillId="22" borderId="0" applyNumberFormat="0" applyBorder="0" applyAlignment="0" applyProtection="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6" fillId="0" borderId="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7" fillId="23" borderId="7" applyNumberFormat="0" applyFon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0" fontId="21" fillId="20" borderId="8" applyNumberFormat="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3" fillId="0" borderId="9"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6" fillId="0" borderId="0" applyFont="0" applyFill="0" applyBorder="0" applyAlignment="0" applyProtection="0"/>
    <xf numFmtId="0" fontId="44" fillId="0" borderId="0"/>
    <xf numFmtId="0" fontId="45" fillId="32" borderId="97" applyNumberFormat="0" applyAlignment="0" applyProtection="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5">
    <xf numFmtId="0" fontId="0" fillId="0" borderId="0" xfId="0"/>
    <xf numFmtId="0" fontId="26" fillId="0" borderId="0" xfId="0" applyFont="1" applyProtection="1"/>
    <xf numFmtId="0" fontId="6" fillId="0" borderId="0" xfId="0" applyFont="1" applyProtection="1"/>
    <xf numFmtId="0" fontId="6" fillId="0" borderId="0" xfId="125" applyFont="1" applyAlignment="1" applyProtection="1"/>
    <xf numFmtId="164" fontId="6" fillId="0" borderId="25" xfId="81" applyNumberFormat="1" applyFont="1" applyFill="1" applyBorder="1" applyAlignment="1" applyProtection="1">
      <alignment vertical="top"/>
      <protection locked="0"/>
    </xf>
    <xf numFmtId="0" fontId="6" fillId="0" borderId="0" xfId="0" applyFont="1" applyFill="1" applyAlignment="1" applyProtection="1"/>
    <xf numFmtId="164" fontId="6" fillId="0" borderId="48" xfId="81" applyNumberFormat="1" applyFont="1" applyFill="1" applyBorder="1" applyAlignment="1" applyProtection="1">
      <alignment vertical="top"/>
      <protection locked="0"/>
    </xf>
    <xf numFmtId="0" fontId="0" fillId="0" borderId="0" xfId="0"/>
    <xf numFmtId="0" fontId="26" fillId="0" borderId="0" xfId="126" applyFont="1" applyFill="1" applyAlignment="1"/>
    <xf numFmtId="0" fontId="6" fillId="0" borderId="0" xfId="0" applyFont="1" applyFill="1" applyProtection="1"/>
    <xf numFmtId="49" fontId="6" fillId="0" borderId="12" xfId="0" applyNumberFormat="1" applyFont="1" applyBorder="1" applyAlignment="1" applyProtection="1">
      <alignment horizontal="right" vertical="top"/>
    </xf>
    <xf numFmtId="0" fontId="6" fillId="0" borderId="16" xfId="0" applyFont="1" applyFill="1" applyBorder="1" applyAlignment="1" applyProtection="1">
      <alignment horizontal="left" vertical="top" indent="1"/>
    </xf>
    <xf numFmtId="0" fontId="6" fillId="0" borderId="17" xfId="0" applyFont="1" applyFill="1" applyBorder="1" applyAlignment="1" applyProtection="1">
      <alignment vertical="top"/>
    </xf>
    <xf numFmtId="49" fontId="6" fillId="0" borderId="13" xfId="0" applyNumberFormat="1" applyFont="1" applyBorder="1" applyAlignment="1" applyProtection="1">
      <alignment horizontal="right" vertical="top"/>
    </xf>
    <xf numFmtId="0" fontId="6" fillId="0" borderId="11" xfId="0" applyFont="1" applyFill="1" applyBorder="1" applyAlignment="1" applyProtection="1">
      <alignment vertical="top"/>
    </xf>
    <xf numFmtId="0" fontId="6" fillId="0" borderId="14" xfId="0" applyFont="1" applyFill="1" applyBorder="1" applyAlignment="1" applyProtection="1">
      <alignment horizontal="left" vertical="top" wrapText="1" indent="1"/>
    </xf>
    <xf numFmtId="0" fontId="6" fillId="0" borderId="11" xfId="0" applyFont="1" applyBorder="1" applyAlignment="1" applyProtection="1">
      <alignment vertical="top"/>
    </xf>
    <xf numFmtId="0" fontId="6" fillId="0" borderId="14" xfId="0" applyFont="1" applyFill="1" applyBorder="1" applyAlignment="1" applyProtection="1">
      <alignment horizontal="left" vertical="top" indent="1"/>
    </xf>
    <xf numFmtId="0" fontId="6" fillId="0" borderId="14" xfId="0" applyFont="1" applyFill="1" applyBorder="1" applyAlignment="1" applyProtection="1">
      <alignment vertical="top"/>
    </xf>
    <xf numFmtId="49" fontId="6" fillId="0" borderId="13" xfId="0" applyNumberFormat="1" applyFont="1" applyFill="1" applyBorder="1" applyAlignment="1" applyProtection="1">
      <alignment horizontal="right" vertical="top"/>
    </xf>
    <xf numFmtId="49" fontId="6" fillId="0" borderId="11" xfId="0" applyNumberFormat="1" applyFont="1" applyFill="1" applyBorder="1" applyAlignment="1" applyProtection="1">
      <alignment horizontal="right" vertical="top"/>
    </xf>
    <xf numFmtId="0" fontId="6" fillId="0" borderId="11" xfId="0" applyNumberFormat="1" applyFont="1" applyFill="1" applyBorder="1" applyAlignment="1" applyProtection="1">
      <alignment vertical="top"/>
    </xf>
    <xf numFmtId="0" fontId="6" fillId="0" borderId="16" xfId="0" applyFont="1" applyBorder="1" applyAlignment="1" applyProtection="1">
      <alignment horizontal="left" vertical="top" indent="1"/>
    </xf>
    <xf numFmtId="0" fontId="6" fillId="0" borderId="17" xfId="0" applyFont="1" applyBorder="1" applyAlignment="1" applyProtection="1">
      <alignment vertical="top"/>
    </xf>
    <xf numFmtId="49" fontId="6" fillId="0" borderId="11" xfId="0" applyNumberFormat="1" applyFont="1" applyBorder="1" applyAlignment="1" applyProtection="1">
      <alignment horizontal="right" vertical="top"/>
    </xf>
    <xf numFmtId="0" fontId="6" fillId="0" borderId="11" xfId="0" applyFont="1" applyBorder="1" applyProtection="1"/>
    <xf numFmtId="0" fontId="6" fillId="0" borderId="19" xfId="0" applyFont="1" applyBorder="1" applyAlignment="1" applyProtection="1">
      <alignment vertical="top"/>
    </xf>
    <xf numFmtId="0" fontId="6" fillId="0" borderId="11" xfId="0" applyFont="1" applyBorder="1" applyAlignment="1" applyProtection="1">
      <alignment horizontal="left" vertical="top" indent="1"/>
    </xf>
    <xf numFmtId="0" fontId="6" fillId="0" borderId="14" xfId="0" applyFont="1" applyBorder="1" applyAlignment="1" applyProtection="1">
      <alignment vertical="top"/>
    </xf>
    <xf numFmtId="49" fontId="6" fillId="0" borderId="24" xfId="0" applyNumberFormat="1" applyFont="1" applyBorder="1" applyAlignment="1" applyProtection="1">
      <alignment horizontal="right" vertical="top"/>
    </xf>
    <xf numFmtId="0" fontId="6" fillId="0" borderId="19" xfId="0" applyFont="1" applyBorder="1" applyAlignment="1" applyProtection="1">
      <alignment horizontal="left" vertical="top" indent="1"/>
    </xf>
    <xf numFmtId="49" fontId="6" fillId="0" borderId="43" xfId="0" applyNumberFormat="1" applyFont="1" applyBorder="1" applyAlignment="1" applyProtection="1">
      <alignment horizontal="right" vertical="top"/>
    </xf>
    <xf numFmtId="0" fontId="6" fillId="0" borderId="44" xfId="0" applyFont="1" applyBorder="1" applyAlignment="1" applyProtection="1">
      <alignment horizontal="left" vertical="top" indent="1"/>
    </xf>
    <xf numFmtId="0" fontId="6" fillId="0" borderId="44" xfId="0" applyFont="1" applyBorder="1" applyAlignment="1" applyProtection="1">
      <alignment vertical="top"/>
    </xf>
    <xf numFmtId="0" fontId="6" fillId="0" borderId="54" xfId="0" applyFont="1" applyFill="1" applyBorder="1" applyAlignment="1" applyProtection="1">
      <alignment horizontal="center" vertical="top" wrapText="1"/>
    </xf>
    <xf numFmtId="0" fontId="6" fillId="0" borderId="52" xfId="0" applyFont="1" applyFill="1" applyBorder="1" applyAlignment="1" applyProtection="1">
      <alignment horizontal="center" vertical="top" wrapText="1"/>
    </xf>
    <xf numFmtId="0" fontId="6" fillId="26" borderId="12" xfId="0" applyFont="1" applyFill="1" applyBorder="1" applyAlignment="1" applyProtection="1">
      <alignment vertical="top"/>
    </xf>
    <xf numFmtId="0" fontId="6" fillId="26" borderId="16" xfId="0" applyNumberFormat="1" applyFont="1" applyFill="1" applyBorder="1" applyAlignment="1" applyProtection="1">
      <alignment vertical="top"/>
    </xf>
    <xf numFmtId="0" fontId="6" fillId="26" borderId="17" xfId="0" applyFont="1" applyFill="1" applyBorder="1" applyAlignment="1" applyProtection="1">
      <alignment horizontal="left" vertical="top" indent="1"/>
    </xf>
    <xf numFmtId="0" fontId="6" fillId="26" borderId="20" xfId="0" applyFont="1" applyFill="1" applyBorder="1" applyAlignment="1" applyProtection="1">
      <alignment vertical="top"/>
    </xf>
    <xf numFmtId="0" fontId="6" fillId="26" borderId="23" xfId="0" applyNumberFormat="1" applyFont="1" applyFill="1" applyBorder="1" applyAlignment="1" applyProtection="1">
      <alignment vertical="top"/>
    </xf>
    <xf numFmtId="0" fontId="6" fillId="26" borderId="18" xfId="0" applyFont="1" applyFill="1" applyBorder="1" applyAlignment="1" applyProtection="1">
      <alignment horizontal="left" vertical="top" indent="1"/>
    </xf>
    <xf numFmtId="0" fontId="6" fillId="26" borderId="11" xfId="0" applyFont="1" applyFill="1" applyBorder="1" applyAlignment="1" applyProtection="1">
      <alignment vertical="top"/>
    </xf>
    <xf numFmtId="0" fontId="6" fillId="26" borderId="11" xfId="0" applyNumberFormat="1" applyFont="1" applyFill="1" applyBorder="1" applyAlignment="1" applyProtection="1">
      <alignment vertical="top"/>
    </xf>
    <xf numFmtId="0" fontId="6" fillId="26" borderId="14" xfId="0" applyFont="1" applyFill="1" applyBorder="1" applyAlignment="1" applyProtection="1">
      <alignment horizontal="left" vertical="top" indent="1"/>
    </xf>
    <xf numFmtId="0" fontId="31" fillId="26" borderId="20" xfId="0" applyFont="1" applyFill="1" applyBorder="1" applyAlignment="1" applyProtection="1">
      <alignment vertical="top"/>
    </xf>
    <xf numFmtId="0" fontId="6" fillId="26" borderId="23" xfId="0" applyNumberFormat="1" applyFont="1" applyFill="1" applyBorder="1" applyAlignment="1" applyProtection="1">
      <alignment horizontal="left" vertical="top"/>
    </xf>
    <xf numFmtId="0" fontId="6" fillId="26" borderId="18" xfId="0" applyFont="1" applyFill="1" applyBorder="1" applyAlignment="1" applyProtection="1">
      <alignment vertical="top"/>
    </xf>
    <xf numFmtId="49" fontId="6" fillId="26" borderId="13" xfId="0" applyNumberFormat="1" applyFont="1" applyFill="1" applyBorder="1" applyAlignment="1" applyProtection="1">
      <alignment horizontal="right" vertical="top"/>
    </xf>
    <xf numFmtId="0" fontId="6" fillId="26" borderId="23" xfId="0" applyFont="1" applyFill="1" applyBorder="1" applyAlignment="1" applyProtection="1">
      <alignment horizontal="left" vertical="top"/>
    </xf>
    <xf numFmtId="0" fontId="6" fillId="0" borderId="0" xfId="126" applyFont="1" applyAlignment="1" applyProtection="1"/>
    <xf numFmtId="0" fontId="26" fillId="0" borderId="0" xfId="126" applyFont="1" applyFill="1" applyAlignment="1" applyProtection="1"/>
    <xf numFmtId="0" fontId="6" fillId="26" borderId="0" xfId="126" applyFont="1" applyFill="1" applyAlignment="1" applyProtection="1"/>
    <xf numFmtId="164" fontId="6" fillId="0" borderId="0" xfId="81" applyNumberFormat="1" applyFont="1" applyFill="1" applyBorder="1" applyAlignment="1" applyProtection="1">
      <alignment horizontal="center" vertical="top"/>
      <protection locked="0"/>
    </xf>
    <xf numFmtId="0" fontId="0" fillId="0" borderId="0" xfId="0" applyFont="1" applyFill="1"/>
    <xf numFmtId="0" fontId="0" fillId="0" borderId="0" xfId="0" applyFont="1" applyBorder="1" applyAlignment="1"/>
    <xf numFmtId="0" fontId="0" fillId="0" borderId="0" xfId="0" applyFont="1"/>
    <xf numFmtId="0" fontId="0" fillId="0" borderId="0" xfId="0" applyFont="1" applyAlignment="1">
      <alignment horizontal="center"/>
    </xf>
    <xf numFmtId="0" fontId="0" fillId="0" borderId="79" xfId="0" applyFont="1" applyBorder="1" applyAlignment="1" applyProtection="1">
      <alignment horizontal="left" wrapText="1" indent="3"/>
      <protection locked="0"/>
    </xf>
    <xf numFmtId="0" fontId="0" fillId="0" borderId="0" xfId="0" applyFont="1" applyFill="1" applyBorder="1" applyAlignment="1"/>
    <xf numFmtId="0" fontId="26" fillId="0" borderId="0" xfId="125" applyFont="1" applyAlignment="1" applyProtection="1"/>
    <xf numFmtId="0" fontId="26" fillId="0" borderId="0" xfId="125" applyFont="1" applyAlignment="1" applyProtection="1">
      <alignment horizontal="left"/>
    </xf>
    <xf numFmtId="0" fontId="6" fillId="0" borderId="0" xfId="126" applyFont="1" applyFill="1" applyAlignment="1" applyProtection="1"/>
    <xf numFmtId="0" fontId="26" fillId="0" borderId="0" xfId="126" applyFont="1"/>
    <xf numFmtId="49" fontId="37" fillId="0" borderId="64" xfId="325" applyNumberFormat="1" applyFont="1" applyBorder="1" applyAlignment="1" applyProtection="1">
      <alignment horizontal="left" vertical="center"/>
      <protection locked="0"/>
    </xf>
    <xf numFmtId="0" fontId="37" fillId="0" borderId="64" xfId="325" applyFont="1" applyBorder="1" applyAlignment="1" applyProtection="1">
      <alignment horizontal="left" vertical="center"/>
      <protection locked="0"/>
    </xf>
    <xf numFmtId="0" fontId="26" fillId="0" borderId="0" xfId="126" applyFont="1" applyAlignment="1" applyProtection="1">
      <alignment horizontal="left"/>
    </xf>
    <xf numFmtId="0" fontId="0" fillId="0" borderId="15" xfId="0" applyFont="1" applyFill="1" applyBorder="1" applyAlignment="1" applyProtection="1">
      <alignment horizontal="left" vertical="top" wrapText="1"/>
      <protection locked="0"/>
    </xf>
    <xf numFmtId="164" fontId="6" fillId="0" borderId="0" xfId="81" applyNumberFormat="1" applyFont="1" applyFill="1" applyBorder="1" applyAlignment="1" applyProtection="1">
      <alignment vertical="top"/>
      <protection locked="0"/>
    </xf>
    <xf numFmtId="164" fontId="6" fillId="27" borderId="31" xfId="81" applyNumberFormat="1" applyFont="1" applyFill="1" applyBorder="1" applyAlignment="1" applyProtection="1">
      <alignment vertical="top"/>
    </xf>
    <xf numFmtId="164" fontId="6" fillId="27" borderId="45" xfId="81" applyNumberFormat="1" applyFont="1" applyFill="1" applyBorder="1" applyAlignment="1" applyProtection="1">
      <alignment vertical="top"/>
    </xf>
    <xf numFmtId="164" fontId="6" fillId="27" borderId="25" xfId="81" applyNumberFormat="1" applyFont="1" applyFill="1" applyBorder="1" applyAlignment="1" applyProtection="1">
      <alignment vertical="top"/>
    </xf>
    <xf numFmtId="164" fontId="6" fillId="27" borderId="48" xfId="81" applyNumberFormat="1" applyFont="1" applyFill="1" applyBorder="1" applyAlignment="1" applyProtection="1">
      <alignment vertical="top"/>
    </xf>
    <xf numFmtId="164" fontId="6" fillId="27" borderId="29" xfId="81" applyNumberFormat="1" applyFont="1" applyFill="1" applyBorder="1" applyAlignment="1" applyProtection="1">
      <alignment vertical="top"/>
    </xf>
    <xf numFmtId="164" fontId="6" fillId="27" borderId="59" xfId="81" applyNumberFormat="1" applyFont="1" applyFill="1" applyBorder="1" applyAlignment="1" applyProtection="1">
      <alignment vertical="top"/>
    </xf>
    <xf numFmtId="164" fontId="6" fillId="27" borderId="22" xfId="81" applyNumberFormat="1" applyFont="1" applyFill="1" applyBorder="1" applyAlignment="1" applyProtection="1">
      <alignment vertical="top"/>
    </xf>
    <xf numFmtId="164" fontId="6" fillId="27" borderId="0" xfId="91" applyNumberFormat="1" applyFont="1" applyFill="1" applyBorder="1" applyAlignment="1" applyProtection="1">
      <alignment vertical="top"/>
    </xf>
    <xf numFmtId="164" fontId="6" fillId="27" borderId="45" xfId="91" applyNumberFormat="1" applyFont="1" applyFill="1" applyBorder="1" applyAlignment="1" applyProtection="1">
      <alignment vertical="top"/>
    </xf>
    <xf numFmtId="164" fontId="6" fillId="27" borderId="0" xfId="81" applyNumberFormat="1" applyFont="1" applyFill="1" applyBorder="1" applyAlignment="1" applyProtection="1">
      <alignment horizontal="center" vertical="top"/>
    </xf>
    <xf numFmtId="164" fontId="6" fillId="27" borderId="0" xfId="81" applyNumberFormat="1" applyFont="1" applyFill="1" applyBorder="1" applyAlignment="1" applyProtection="1">
      <alignment vertical="top"/>
    </xf>
    <xf numFmtId="164" fontId="6" fillId="27" borderId="25" xfId="81" applyNumberFormat="1" applyFont="1" applyFill="1" applyBorder="1" applyAlignment="1" applyProtection="1">
      <alignment horizontal="center" vertical="top"/>
    </xf>
    <xf numFmtId="164" fontId="6" fillId="27" borderId="45" xfId="81" applyNumberFormat="1" applyFont="1" applyFill="1" applyBorder="1" applyAlignment="1" applyProtection="1">
      <alignment horizontal="center" vertical="top"/>
    </xf>
    <xf numFmtId="0" fontId="0" fillId="0" borderId="0" xfId="0" applyFill="1"/>
    <xf numFmtId="49" fontId="26" fillId="26" borderId="0" xfId="125" applyNumberFormat="1" applyFont="1" applyFill="1" applyAlignment="1" applyProtection="1">
      <alignment horizontal="left"/>
    </xf>
    <xf numFmtId="0" fontId="37" fillId="0" borderId="15" xfId="325" applyFont="1" applyBorder="1" applyAlignment="1" applyProtection="1">
      <alignment vertical="center"/>
    </xf>
    <xf numFmtId="0" fontId="37" fillId="0" borderId="65" xfId="325" applyFont="1" applyBorder="1" applyAlignment="1" applyProtection="1">
      <alignment wrapText="1"/>
    </xf>
    <xf numFmtId="0" fontId="0" fillId="26" borderId="0" xfId="0" applyFill="1" applyAlignment="1" applyProtection="1">
      <alignment horizontal="left"/>
    </xf>
    <xf numFmtId="49" fontId="0" fillId="26" borderId="0" xfId="0" applyNumberFormat="1" applyFill="1" applyAlignment="1" applyProtection="1">
      <alignment horizontal="left"/>
    </xf>
    <xf numFmtId="0" fontId="26" fillId="0" borderId="0" xfId="0" applyFont="1" applyFill="1" applyProtection="1"/>
    <xf numFmtId="0" fontId="6" fillId="0" borderId="0" xfId="126" applyFont="1" applyProtection="1"/>
    <xf numFmtId="0" fontId="6" fillId="0" borderId="17" xfId="0" applyFont="1" applyBorder="1" applyAlignment="1" applyProtection="1">
      <alignment horizontal="left" vertical="top" indent="1"/>
    </xf>
    <xf numFmtId="0" fontId="6" fillId="0" borderId="14" xfId="0" applyFont="1" applyBorder="1" applyAlignment="1" applyProtection="1">
      <alignment horizontal="left" vertical="top" indent="1"/>
    </xf>
    <xf numFmtId="0" fontId="6" fillId="0" borderId="11" xfId="0" quotePrefix="1" applyFont="1" applyFill="1" applyBorder="1" applyAlignment="1" applyProtection="1">
      <alignment horizontal="right" vertical="top"/>
    </xf>
    <xf numFmtId="0" fontId="6" fillId="0" borderId="11" xfId="0" quotePrefix="1" applyNumberFormat="1" applyFont="1" applyFill="1" applyBorder="1" applyAlignment="1" applyProtection="1">
      <alignment vertical="top"/>
    </xf>
    <xf numFmtId="0" fontId="6" fillId="0" borderId="39" xfId="0" applyFont="1" applyFill="1" applyBorder="1" applyAlignment="1" applyProtection="1">
      <alignment horizontal="center" vertical="top" wrapText="1"/>
    </xf>
    <xf numFmtId="0" fontId="6" fillId="0" borderId="46" xfId="0" applyFont="1" applyFill="1" applyBorder="1" applyAlignment="1" applyProtection="1">
      <alignment horizontal="center" vertical="top" wrapText="1"/>
    </xf>
    <xf numFmtId="0" fontId="26" fillId="28" borderId="10" xfId="0" applyFont="1" applyFill="1" applyBorder="1" applyAlignment="1" applyProtection="1">
      <alignment horizontal="center"/>
    </xf>
    <xf numFmtId="0" fontId="0" fillId="0" borderId="10" xfId="0" applyFont="1" applyBorder="1" applyAlignment="1" applyProtection="1">
      <alignment horizontal="center"/>
    </xf>
    <xf numFmtId="0" fontId="26" fillId="28" borderId="77" xfId="0" applyFont="1" applyFill="1" applyBorder="1" applyAlignment="1" applyProtection="1">
      <alignment horizontal="left" indent="1"/>
    </xf>
    <xf numFmtId="0" fontId="26" fillId="28" borderId="30" xfId="0" applyFont="1" applyFill="1" applyBorder="1" applyAlignment="1" applyProtection="1">
      <alignment horizontal="center"/>
    </xf>
    <xf numFmtId="0" fontId="0" fillId="0" borderId="30" xfId="0" applyFont="1" applyBorder="1" applyAlignment="1" applyProtection="1">
      <alignment horizontal="center"/>
    </xf>
    <xf numFmtId="0" fontId="0" fillId="0" borderId="79" xfId="0" applyFont="1" applyBorder="1" applyAlignment="1" applyProtection="1">
      <alignment horizontal="left" indent="2"/>
    </xf>
    <xf numFmtId="0" fontId="0" fillId="0" borderId="87" xfId="0" applyFont="1" applyBorder="1" applyAlignment="1" applyProtection="1">
      <alignment horizontal="left" indent="2"/>
    </xf>
    <xf numFmtId="0" fontId="6" fillId="0" borderId="85" xfId="0" applyFont="1" applyBorder="1" applyAlignment="1" applyProtection="1">
      <alignment horizontal="left" indent="2"/>
    </xf>
    <xf numFmtId="0" fontId="0" fillId="0" borderId="0" xfId="126" applyFont="1" applyAlignment="1" applyProtection="1"/>
    <xf numFmtId="0" fontId="6" fillId="0" borderId="30" xfId="125" applyFont="1" applyBorder="1" applyAlignment="1" applyProtection="1">
      <alignment horizontal="center"/>
    </xf>
    <xf numFmtId="0" fontId="6" fillId="0" borderId="40" xfId="125" applyFont="1" applyBorder="1" applyAlignment="1" applyProtection="1">
      <alignment horizontal="center"/>
    </xf>
    <xf numFmtId="0" fontId="6" fillId="0" borderId="41" xfId="125" applyFont="1" applyBorder="1" applyAlignment="1" applyProtection="1">
      <alignment horizontal="center"/>
    </xf>
    <xf numFmtId="0" fontId="6" fillId="0" borderId="54" xfId="125" applyFont="1" applyBorder="1" applyAlignment="1" applyProtection="1">
      <alignment horizontal="center"/>
    </xf>
    <xf numFmtId="0" fontId="6" fillId="0" borderId="53" xfId="125" applyFont="1" applyBorder="1" applyAlignment="1" applyProtection="1">
      <alignment horizontal="center"/>
    </xf>
    <xf numFmtId="0" fontId="29" fillId="0" borderId="61" xfId="125" applyFont="1" applyFill="1" applyBorder="1" applyAlignment="1" applyProtection="1">
      <alignment horizontal="center"/>
    </xf>
    <xf numFmtId="0" fontId="29" fillId="0" borderId="57" xfId="125" applyFont="1" applyFill="1" applyBorder="1" applyAlignment="1" applyProtection="1">
      <alignment horizontal="center"/>
    </xf>
    <xf numFmtId="0" fontId="29" fillId="0" borderId="62" xfId="125" applyFont="1" applyFill="1" applyBorder="1" applyAlignment="1" applyProtection="1">
      <alignment horizontal="center"/>
    </xf>
    <xf numFmtId="49" fontId="6" fillId="0" borderId="67" xfId="125" applyNumberFormat="1" applyFont="1" applyBorder="1" applyAlignment="1" applyProtection="1">
      <alignment horizontal="right"/>
    </xf>
    <xf numFmtId="49" fontId="6" fillId="0" borderId="68" xfId="126" applyNumberFormat="1" applyFont="1" applyBorder="1" applyAlignment="1" applyProtection="1">
      <alignment horizontal="left" vertical="top" indent="1"/>
    </xf>
    <xf numFmtId="0" fontId="6" fillId="0" borderId="28" xfId="126" applyFont="1" applyBorder="1" applyAlignment="1" applyProtection="1"/>
    <xf numFmtId="49" fontId="6" fillId="0" borderId="69" xfId="125" applyNumberFormat="1" applyFont="1" applyFill="1" applyBorder="1" applyAlignment="1" applyProtection="1">
      <alignment horizontal="right"/>
    </xf>
    <xf numFmtId="0" fontId="6" fillId="0" borderId="45" xfId="126" applyFont="1" applyFill="1" applyBorder="1" applyAlignment="1" applyProtection="1">
      <alignment horizontal="left" vertical="top" indent="1"/>
    </xf>
    <xf numFmtId="0" fontId="6" fillId="0" borderId="45" xfId="126" applyFont="1" applyFill="1" applyBorder="1" applyAlignment="1" applyProtection="1">
      <alignment horizontal="left" vertical="top" wrapText="1" indent="1"/>
    </xf>
    <xf numFmtId="49" fontId="6" fillId="0" borderId="69" xfId="125" applyNumberFormat="1" applyFont="1" applyBorder="1" applyAlignment="1" applyProtection="1">
      <alignment horizontal="right"/>
    </xf>
    <xf numFmtId="49" fontId="6" fillId="0" borderId="70" xfId="125" applyNumberFormat="1" applyFont="1" applyBorder="1" applyAlignment="1" applyProtection="1">
      <alignment horizontal="right"/>
    </xf>
    <xf numFmtId="49" fontId="6" fillId="0" borderId="70" xfId="125" applyNumberFormat="1" applyFont="1" applyFill="1" applyBorder="1" applyAlignment="1" applyProtection="1">
      <alignment horizontal="right"/>
    </xf>
    <xf numFmtId="0" fontId="6" fillId="0" borderId="27" xfId="0" applyNumberFormat="1" applyFont="1" applyFill="1" applyBorder="1" applyAlignment="1" applyProtection="1">
      <alignment vertical="top"/>
    </xf>
    <xf numFmtId="0" fontId="6" fillId="0" borderId="33" xfId="125" applyFont="1" applyFill="1" applyBorder="1" applyAlignment="1" applyProtection="1">
      <alignment horizontal="left" vertical="top" indent="1"/>
    </xf>
    <xf numFmtId="0" fontId="6" fillId="0" borderId="69" xfId="125" applyFont="1" applyBorder="1" applyAlignment="1" applyProtection="1">
      <alignment horizontal="right"/>
    </xf>
    <xf numFmtId="0" fontId="6" fillId="0" borderId="0" xfId="125" applyFont="1" applyBorder="1" applyAlignment="1" applyProtection="1"/>
    <xf numFmtId="0" fontId="6" fillId="0" borderId="45" xfId="125" applyFont="1" applyBorder="1" applyAlignment="1" applyProtection="1"/>
    <xf numFmtId="0" fontId="26" fillId="0" borderId="69" xfId="126" applyFont="1" applyFill="1" applyBorder="1" applyAlignment="1" applyProtection="1"/>
    <xf numFmtId="0" fontId="6" fillId="0" borderId="0" xfId="126" applyProtection="1"/>
    <xf numFmtId="0" fontId="26" fillId="0" borderId="15" xfId="0" applyFont="1" applyBorder="1" applyAlignment="1" applyProtection="1">
      <alignment horizontal="center"/>
    </xf>
    <xf numFmtId="0" fontId="26" fillId="0" borderId="0" xfId="126" applyFont="1" applyProtection="1"/>
    <xf numFmtId="0" fontId="31" fillId="0" borderId="0" xfId="0" applyFont="1" applyProtection="1"/>
    <xf numFmtId="0" fontId="30" fillId="0" borderId="0" xfId="0" applyFont="1" applyProtection="1"/>
    <xf numFmtId="0" fontId="37" fillId="0" borderId="66" xfId="325" applyFont="1" applyFill="1" applyBorder="1" applyProtection="1">
      <protection locked="0"/>
    </xf>
    <xf numFmtId="0" fontId="26" fillId="0" borderId="0" xfId="0" applyFont="1" applyProtection="1">
      <protection locked="0"/>
    </xf>
    <xf numFmtId="0" fontId="6" fillId="0" borderId="0" xfId="126" applyFont="1" applyAlignment="1" applyProtection="1">
      <protection locked="0"/>
    </xf>
    <xf numFmtId="0" fontId="6" fillId="0" borderId="0" xfId="126" applyFont="1" applyFill="1" applyAlignment="1" applyProtection="1">
      <protection locked="0"/>
    </xf>
    <xf numFmtId="0" fontId="6" fillId="0" borderId="0" xfId="125" applyFont="1" applyAlignment="1" applyProtection="1">
      <protection locked="0"/>
    </xf>
    <xf numFmtId="37" fontId="6" fillId="27" borderId="19" xfId="126" applyNumberFormat="1" applyFont="1" applyFill="1" applyBorder="1" applyAlignment="1" applyProtection="1">
      <alignment horizontal="center" vertical="top"/>
    </xf>
    <xf numFmtId="37" fontId="6" fillId="27" borderId="72" xfId="126" applyNumberFormat="1" applyFont="1" applyFill="1" applyBorder="1" applyAlignment="1" applyProtection="1">
      <alignment horizontal="center" vertical="top"/>
    </xf>
    <xf numFmtId="37" fontId="6" fillId="27" borderId="27" xfId="126" applyNumberFormat="1" applyFont="1" applyFill="1" applyBorder="1" applyAlignment="1" applyProtection="1">
      <alignment horizontal="center" vertical="top"/>
    </xf>
    <xf numFmtId="49" fontId="6" fillId="26" borderId="69" xfId="125" applyNumberFormat="1" applyFont="1" applyFill="1" applyBorder="1" applyAlignment="1" applyProtection="1">
      <alignment horizontal="right"/>
    </xf>
    <xf numFmtId="0" fontId="6" fillId="26" borderId="46" xfId="126" applyFont="1" applyFill="1" applyBorder="1" applyAlignment="1" applyProtection="1">
      <alignment horizontal="left" vertical="top" indent="1"/>
    </xf>
    <xf numFmtId="0" fontId="6" fillId="26" borderId="45" xfId="125" applyFont="1" applyFill="1" applyBorder="1" applyAlignment="1" applyProtection="1">
      <alignment horizontal="left" vertical="top" indent="1"/>
    </xf>
    <xf numFmtId="49" fontId="6" fillId="26" borderId="73" xfId="125" applyNumberFormat="1" applyFont="1" applyFill="1" applyBorder="1" applyAlignment="1" applyProtection="1">
      <alignment horizontal="right"/>
    </xf>
    <xf numFmtId="0" fontId="6" fillId="26" borderId="35" xfId="0" applyNumberFormat="1" applyFont="1" applyFill="1" applyBorder="1" applyAlignment="1" applyProtection="1">
      <alignment vertical="top"/>
    </xf>
    <xf numFmtId="0" fontId="6" fillId="26" borderId="46" xfId="125" applyFont="1" applyFill="1" applyBorder="1" applyAlignment="1" applyProtection="1">
      <alignment horizontal="left" vertical="top" indent="1"/>
    </xf>
    <xf numFmtId="0" fontId="6" fillId="0" borderId="0" xfId="0" applyFont="1" applyFill="1" applyProtection="1">
      <protection locked="0"/>
    </xf>
    <xf numFmtId="0" fontId="6" fillId="0" borderId="0" xfId="0" applyFont="1" applyProtection="1">
      <protection locked="0"/>
    </xf>
    <xf numFmtId="0" fontId="6" fillId="0" borderId="0" xfId="125" applyFont="1" applyFill="1" applyAlignment="1" applyProtection="1">
      <protection locked="0"/>
    </xf>
    <xf numFmtId="0" fontId="6" fillId="0" borderId="0" xfId="0" applyNumberFormat="1" applyFont="1" applyFill="1" applyAlignment="1" applyProtection="1">
      <alignment horizontal="left"/>
      <protection locked="0"/>
    </xf>
    <xf numFmtId="0" fontId="6" fillId="0" borderId="0" xfId="125" applyFont="1" applyFill="1" applyBorder="1" applyAlignment="1" applyProtection="1">
      <protection locked="0"/>
    </xf>
    <xf numFmtId="0" fontId="6" fillId="0" borderId="0" xfId="0" applyFont="1" applyFill="1" applyAlignment="1" applyProtection="1">
      <protection locked="0"/>
    </xf>
    <xf numFmtId="0" fontId="6" fillId="0" borderId="0" xfId="0" applyFont="1" applyAlignment="1" applyProtection="1">
      <alignment horizontal="right"/>
      <protection locked="0"/>
    </xf>
    <xf numFmtId="49" fontId="6" fillId="0" borderId="0" xfId="0" applyNumberFormat="1" applyFont="1" applyProtection="1">
      <protection locked="0"/>
    </xf>
    <xf numFmtId="0" fontId="34" fillId="0" borderId="0" xfId="0" applyFont="1" applyFill="1" applyProtection="1">
      <protection locked="0"/>
    </xf>
    <xf numFmtId="0" fontId="26" fillId="0" borderId="0" xfId="126" applyFont="1" applyFill="1" applyAlignment="1" applyProtection="1">
      <protection locked="0"/>
    </xf>
    <xf numFmtId="0" fontId="26" fillId="0" borderId="0" xfId="126" applyFont="1" applyFill="1" applyBorder="1" applyAlignment="1" applyProtection="1">
      <alignment vertical="top"/>
      <protection locked="0"/>
    </xf>
    <xf numFmtId="0" fontId="24" fillId="0" borderId="0" xfId="199" applyFont="1" applyProtection="1"/>
    <xf numFmtId="49" fontId="6" fillId="26" borderId="20" xfId="0" applyNumberFormat="1" applyFont="1" applyFill="1" applyBorder="1" applyAlignment="1" applyProtection="1">
      <alignment horizontal="right" vertical="top"/>
    </xf>
    <xf numFmtId="2" fontId="6" fillId="26" borderId="23" xfId="0" applyNumberFormat="1" applyFont="1" applyFill="1" applyBorder="1" applyAlignment="1" applyProtection="1">
      <alignment horizontal="right" vertical="top"/>
    </xf>
    <xf numFmtId="0" fontId="6" fillId="26" borderId="18" xfId="0" applyFont="1" applyFill="1" applyBorder="1" applyAlignment="1" applyProtection="1">
      <alignment horizontal="left" vertical="top" wrapText="1" indent="1"/>
    </xf>
    <xf numFmtId="0" fontId="35" fillId="0" borderId="0" xfId="0" applyFont="1" applyFill="1" applyProtection="1">
      <protection locked="0"/>
    </xf>
    <xf numFmtId="0" fontId="6" fillId="0" borderId="0" xfId="0" applyFont="1" applyAlignment="1" applyProtection="1">
      <alignment wrapText="1"/>
      <protection locked="0"/>
    </xf>
    <xf numFmtId="0" fontId="6" fillId="0" borderId="0" xfId="0" applyFont="1" applyFill="1" applyAlignment="1" applyProtection="1">
      <alignment wrapText="1"/>
      <protection locked="0"/>
    </xf>
    <xf numFmtId="49" fontId="6" fillId="0" borderId="0" xfId="0" applyNumberFormat="1" applyFont="1" applyFill="1" applyAlignment="1" applyProtection="1">
      <alignment horizontal="left"/>
      <protection locked="0"/>
    </xf>
    <xf numFmtId="0" fontId="6" fillId="0" borderId="0" xfId="125" applyFont="1" applyFill="1" applyBorder="1" applyAlignment="1" applyProtection="1">
      <alignment wrapText="1"/>
      <protection locked="0"/>
    </xf>
    <xf numFmtId="0" fontId="6" fillId="0" borderId="0" xfId="0" applyFont="1" applyAlignment="1" applyProtection="1">
      <protection locked="0"/>
    </xf>
    <xf numFmtId="0" fontId="6" fillId="0" borderId="0" xfId="125" applyFont="1" applyAlignment="1" applyProtection="1">
      <alignment wrapText="1"/>
      <protection locked="0"/>
    </xf>
    <xf numFmtId="164" fontId="6" fillId="0" borderId="0" xfId="81" applyNumberFormat="1" applyFont="1" applyBorder="1" applyProtection="1">
      <protection locked="0"/>
    </xf>
    <xf numFmtId="0" fontId="0" fillId="0" borderId="0" xfId="0" applyProtection="1">
      <protection locked="0"/>
    </xf>
    <xf numFmtId="0" fontId="36" fillId="24" borderId="92" xfId="325" applyFont="1" applyFill="1" applyBorder="1" applyAlignment="1" applyProtection="1">
      <alignment horizontal="center"/>
      <protection locked="0"/>
    </xf>
    <xf numFmtId="0" fontId="0" fillId="0" borderId="0" xfId="0" applyProtection="1"/>
    <xf numFmtId="0" fontId="36" fillId="24" borderId="36" xfId="325" applyFont="1" applyFill="1" applyBorder="1" applyProtection="1"/>
    <xf numFmtId="0" fontId="36" fillId="24" borderId="37" xfId="325" applyFont="1" applyFill="1" applyBorder="1" applyProtection="1"/>
    <xf numFmtId="0" fontId="37" fillId="0" borderId="24" xfId="325" quotePrefix="1" applyFont="1" applyBorder="1" applyAlignment="1" applyProtection="1">
      <alignment horizontal="right" vertical="center"/>
    </xf>
    <xf numFmtId="0" fontId="38" fillId="0" borderId="43" xfId="0" quotePrefix="1" applyFont="1" applyBorder="1" applyAlignment="1" applyProtection="1">
      <alignment horizontal="right"/>
    </xf>
    <xf numFmtId="0" fontId="26" fillId="0" borderId="0" xfId="126" applyFont="1" applyAlignment="1" applyProtection="1">
      <protection locked="0"/>
    </xf>
    <xf numFmtId="0" fontId="6" fillId="0" borderId="0" xfId="126" applyFont="1" applyBorder="1" applyAlignment="1" applyProtection="1">
      <protection locked="0"/>
    </xf>
    <xf numFmtId="49" fontId="6" fillId="26" borderId="71" xfId="125" applyNumberFormat="1" applyFont="1" applyFill="1" applyBorder="1" applyAlignment="1" applyProtection="1">
      <alignment horizontal="right"/>
    </xf>
    <xf numFmtId="0" fontId="6" fillId="26" borderId="34" xfId="0" applyNumberFormat="1" applyFont="1" applyFill="1" applyBorder="1" applyAlignment="1" applyProtection="1">
      <alignment vertical="top"/>
    </xf>
    <xf numFmtId="0" fontId="6" fillId="26" borderId="47" xfId="125" applyFont="1" applyFill="1" applyBorder="1" applyAlignment="1" applyProtection="1">
      <alignment horizontal="left" vertical="top" indent="1"/>
    </xf>
    <xf numFmtId="164" fontId="6" fillId="0" borderId="0" xfId="0" applyNumberFormat="1" applyFont="1" applyProtection="1">
      <protection locked="0"/>
    </xf>
    <xf numFmtId="165" fontId="6" fillId="0" borderId="25" xfId="62" applyNumberFormat="1" applyFont="1" applyFill="1" applyBorder="1" applyAlignment="1" applyProtection="1">
      <alignment vertical="top"/>
      <protection locked="0"/>
    </xf>
    <xf numFmtId="165" fontId="6" fillId="0" borderId="29" xfId="62" applyNumberFormat="1" applyFont="1" applyFill="1" applyBorder="1" applyAlignment="1" applyProtection="1">
      <alignment vertical="top"/>
      <protection locked="0"/>
    </xf>
    <xf numFmtId="165" fontId="6" fillId="27" borderId="50" xfId="62" applyNumberFormat="1" applyFont="1" applyFill="1" applyBorder="1" applyAlignment="1" applyProtection="1">
      <alignment vertical="top"/>
    </xf>
    <xf numFmtId="0" fontId="0" fillId="0" borderId="0" xfId="0" applyFill="1" applyProtection="1">
      <protection locked="0"/>
    </xf>
    <xf numFmtId="0" fontId="30" fillId="0" borderId="0" xfId="0" applyFont="1" applyProtection="1">
      <protection locked="0"/>
    </xf>
    <xf numFmtId="0" fontId="0" fillId="0" borderId="0" xfId="0" applyFont="1" applyProtection="1">
      <protection locked="0"/>
    </xf>
    <xf numFmtId="165" fontId="6" fillId="27" borderId="26" xfId="62" applyNumberFormat="1" applyFont="1" applyFill="1" applyBorder="1" applyAlignment="1" applyProtection="1">
      <alignment vertical="top"/>
    </xf>
    <xf numFmtId="0" fontId="6" fillId="0" borderId="0" xfId="0" applyFont="1" applyAlignment="1" applyProtection="1">
      <alignment wrapText="1"/>
    </xf>
    <xf numFmtId="14" fontId="6" fillId="0" borderId="0" xfId="0" applyNumberFormat="1" applyFont="1" applyAlignment="1" applyProtection="1">
      <alignment wrapText="1"/>
      <protection locked="0"/>
    </xf>
    <xf numFmtId="14" fontId="6" fillId="0" borderId="42" xfId="0" applyNumberFormat="1" applyFont="1" applyBorder="1" applyAlignment="1" applyProtection="1">
      <alignment horizontal="center" vertical="top" wrapText="1"/>
    </xf>
    <xf numFmtId="49" fontId="6" fillId="0" borderId="37" xfId="0" applyNumberFormat="1" applyFont="1" applyBorder="1" applyAlignment="1" applyProtection="1">
      <alignment horizontal="center" vertical="top" wrapText="1"/>
    </xf>
    <xf numFmtId="49" fontId="6" fillId="0" borderId="28" xfId="0" applyNumberFormat="1" applyFont="1" applyBorder="1" applyAlignment="1" applyProtection="1">
      <alignment horizontal="center" vertical="top" wrapText="1"/>
    </xf>
    <xf numFmtId="14" fontId="6" fillId="0" borderId="47" xfId="0" applyNumberFormat="1" applyFont="1" applyBorder="1" applyAlignment="1" applyProtection="1">
      <alignment horizontal="center" vertical="top" wrapText="1"/>
    </xf>
    <xf numFmtId="164" fontId="6" fillId="0" borderId="31" xfId="81" applyNumberFormat="1" applyFont="1" applyFill="1" applyBorder="1" applyAlignment="1" applyProtection="1">
      <alignment horizontal="center" vertical="top"/>
      <protection locked="0"/>
    </xf>
    <xf numFmtId="164" fontId="6" fillId="0" borderId="31" xfId="81" applyNumberFormat="1" applyFont="1" applyFill="1" applyBorder="1" applyAlignment="1" applyProtection="1">
      <alignment vertical="top"/>
      <protection locked="0"/>
    </xf>
    <xf numFmtId="49" fontId="6" fillId="0" borderId="36" xfId="0" applyNumberFormat="1" applyFont="1" applyBorder="1" applyAlignment="1" applyProtection="1">
      <alignment horizontal="center" vertical="top" wrapText="1"/>
    </xf>
    <xf numFmtId="14" fontId="6" fillId="0" borderId="34" xfId="0" applyNumberFormat="1" applyFont="1" applyBorder="1" applyAlignment="1" applyProtection="1">
      <alignment horizontal="center" vertical="top" wrapText="1"/>
    </xf>
    <xf numFmtId="0" fontId="6" fillId="0" borderId="26" xfId="0" applyFont="1" applyFill="1" applyBorder="1" applyAlignment="1" applyProtection="1">
      <alignment horizontal="center" vertical="top" wrapText="1"/>
    </xf>
    <xf numFmtId="0" fontId="6" fillId="0" borderId="94" xfId="0" applyFont="1" applyFill="1" applyBorder="1" applyAlignment="1" applyProtection="1">
      <alignment horizontal="center" vertical="top" wrapText="1"/>
    </xf>
    <xf numFmtId="0" fontId="6" fillId="0" borderId="47" xfId="0" applyFont="1" applyFill="1" applyBorder="1" applyAlignment="1" applyProtection="1">
      <alignment horizontal="center" vertical="top" wrapText="1"/>
    </xf>
    <xf numFmtId="0" fontId="26" fillId="0" borderId="0" xfId="126" applyFont="1" applyFill="1" applyBorder="1" applyAlignment="1" applyProtection="1">
      <alignment horizontal="left" vertical="top" wrapText="1"/>
    </xf>
    <xf numFmtId="164" fontId="6" fillId="26" borderId="58" xfId="81" applyNumberFormat="1" applyFont="1" applyFill="1" applyBorder="1" applyAlignment="1" applyProtection="1">
      <alignment vertical="top"/>
    </xf>
    <xf numFmtId="164" fontId="6" fillId="26" borderId="28" xfId="81" applyNumberFormat="1" applyFont="1" applyFill="1" applyBorder="1" applyAlignment="1" applyProtection="1">
      <alignment vertical="top"/>
    </xf>
    <xf numFmtId="164" fontId="6" fillId="26" borderId="29" xfId="81" applyNumberFormat="1" applyFont="1" applyFill="1" applyBorder="1" applyAlignment="1" applyProtection="1">
      <alignment vertical="top"/>
    </xf>
    <xf numFmtId="164" fontId="6" fillId="26" borderId="0" xfId="81" applyNumberFormat="1" applyFont="1" applyFill="1" applyBorder="1" applyAlignment="1" applyProtection="1">
      <alignment vertical="top"/>
    </xf>
    <xf numFmtId="164" fontId="6" fillId="26" borderId="25" xfId="81" applyNumberFormat="1" applyFont="1" applyFill="1" applyBorder="1" applyAlignment="1" applyProtection="1">
      <alignment vertical="top"/>
    </xf>
    <xf numFmtId="164" fontId="6" fillId="26" borderId="45" xfId="81" applyNumberFormat="1" applyFont="1" applyFill="1" applyBorder="1" applyAlignment="1" applyProtection="1">
      <alignment vertical="top"/>
    </xf>
    <xf numFmtId="164" fontId="6" fillId="26" borderId="39" xfId="81" applyNumberFormat="1" applyFont="1" applyFill="1" applyBorder="1" applyAlignment="1" applyProtection="1">
      <alignment vertical="top"/>
    </xf>
    <xf numFmtId="164" fontId="6" fillId="26" borderId="49" xfId="81" applyNumberFormat="1" applyFont="1" applyFill="1" applyBorder="1" applyAlignment="1" applyProtection="1">
      <alignment vertical="top"/>
    </xf>
    <xf numFmtId="164" fontId="6" fillId="26" borderId="93" xfId="81" applyNumberFormat="1" applyFont="1" applyFill="1" applyBorder="1" applyAlignment="1" applyProtection="1">
      <alignment vertical="top"/>
    </xf>
    <xf numFmtId="164" fontId="6" fillId="26" borderId="60" xfId="81" applyNumberFormat="1" applyFont="1" applyFill="1" applyBorder="1" applyAlignment="1" applyProtection="1">
      <alignment vertical="top"/>
    </xf>
    <xf numFmtId="164" fontId="6" fillId="26" borderId="38" xfId="81" applyNumberFormat="1" applyFont="1" applyFill="1" applyBorder="1" applyAlignment="1" applyProtection="1">
      <alignment vertical="top"/>
    </xf>
    <xf numFmtId="164" fontId="6" fillId="26" borderId="48" xfId="81" applyNumberFormat="1" applyFont="1" applyFill="1" applyBorder="1" applyAlignment="1" applyProtection="1">
      <alignment vertical="top"/>
    </xf>
    <xf numFmtId="164" fontId="6" fillId="26" borderId="59" xfId="81" applyNumberFormat="1" applyFont="1" applyFill="1" applyBorder="1" applyAlignment="1" applyProtection="1">
      <alignment vertical="top"/>
    </xf>
    <xf numFmtId="164" fontId="6" fillId="26" borderId="22" xfId="81" applyNumberFormat="1" applyFont="1" applyFill="1" applyBorder="1" applyAlignment="1" applyProtection="1">
      <alignment vertical="top"/>
    </xf>
    <xf numFmtId="165" fontId="6" fillId="25" borderId="36" xfId="62" applyNumberFormat="1" applyFont="1" applyFill="1" applyBorder="1" applyAlignment="1" applyProtection="1">
      <alignment vertical="top"/>
    </xf>
    <xf numFmtId="0" fontId="6" fillId="25" borderId="37" xfId="0" applyFont="1" applyFill="1" applyBorder="1" applyProtection="1"/>
    <xf numFmtId="165" fontId="6" fillId="25" borderId="28" xfId="62" applyNumberFormat="1" applyFont="1" applyFill="1" applyBorder="1" applyAlignment="1" applyProtection="1">
      <alignment vertical="top"/>
    </xf>
    <xf numFmtId="165" fontId="6" fillId="25" borderId="0" xfId="62" applyNumberFormat="1" applyFont="1" applyFill="1" applyBorder="1" applyAlignment="1" applyProtection="1">
      <alignment vertical="top"/>
    </xf>
    <xf numFmtId="0" fontId="6" fillId="25" borderId="31" xfId="0" applyFont="1" applyFill="1" applyBorder="1" applyProtection="1"/>
    <xf numFmtId="165" fontId="6" fillId="25" borderId="45" xfId="62" applyNumberFormat="1" applyFont="1" applyFill="1" applyBorder="1" applyAlignment="1" applyProtection="1">
      <alignment vertical="top"/>
    </xf>
    <xf numFmtId="164" fontId="6" fillId="25" borderId="0" xfId="81" applyNumberFormat="1" applyFont="1" applyFill="1" applyBorder="1" applyProtection="1"/>
    <xf numFmtId="164" fontId="6" fillId="25" borderId="45" xfId="81" applyNumberFormat="1" applyFont="1" applyFill="1" applyBorder="1" applyProtection="1"/>
    <xf numFmtId="164" fontId="6" fillId="25" borderId="34" xfId="81" applyNumberFormat="1" applyFont="1" applyFill="1" applyBorder="1" applyProtection="1"/>
    <xf numFmtId="0" fontId="6" fillId="25" borderId="42" xfId="0" applyFont="1" applyFill="1" applyBorder="1" applyProtection="1"/>
    <xf numFmtId="164" fontId="6" fillId="25" borderId="47" xfId="81" applyNumberFormat="1" applyFont="1" applyFill="1" applyBorder="1" applyProtection="1"/>
    <xf numFmtId="0" fontId="6" fillId="26" borderId="63" xfId="91" applyNumberFormat="1" applyFont="1" applyFill="1" applyBorder="1" applyAlignment="1" applyProtection="1">
      <alignment vertical="top"/>
    </xf>
    <xf numFmtId="0" fontId="6" fillId="26" borderId="27" xfId="91" applyNumberFormat="1" applyFont="1" applyFill="1" applyBorder="1" applyAlignment="1" applyProtection="1">
      <alignment vertical="top"/>
    </xf>
    <xf numFmtId="0" fontId="6" fillId="26" borderId="33" xfId="91" applyNumberFormat="1" applyFont="1" applyFill="1" applyBorder="1" applyAlignment="1" applyProtection="1">
      <alignment vertical="top"/>
    </xf>
    <xf numFmtId="164" fontId="6" fillId="25" borderId="0" xfId="81" applyNumberFormat="1" applyFont="1" applyFill="1" applyBorder="1" applyAlignment="1" applyProtection="1">
      <alignment horizontal="center" vertical="top"/>
    </xf>
    <xf numFmtId="164" fontId="6" fillId="25" borderId="45" xfId="81" applyNumberFormat="1" applyFont="1" applyFill="1" applyBorder="1" applyAlignment="1" applyProtection="1">
      <alignment horizontal="center" vertical="top"/>
    </xf>
    <xf numFmtId="0" fontId="6" fillId="26" borderId="51" xfId="91" applyNumberFormat="1" applyFont="1" applyFill="1" applyBorder="1" applyAlignment="1" applyProtection="1">
      <alignment vertical="top"/>
    </xf>
    <xf numFmtId="0" fontId="6" fillId="26" borderId="35" xfId="81" applyNumberFormat="1" applyFont="1" applyFill="1" applyBorder="1" applyAlignment="1" applyProtection="1">
      <alignment vertical="top"/>
    </xf>
    <xf numFmtId="0" fontId="6" fillId="26" borderId="46" xfId="81" applyNumberFormat="1" applyFont="1" applyFill="1" applyBorder="1" applyAlignment="1" applyProtection="1">
      <alignment vertical="top"/>
    </xf>
    <xf numFmtId="0" fontId="6" fillId="26" borderId="31" xfId="91" applyNumberFormat="1" applyFont="1" applyFill="1" applyBorder="1" applyAlignment="1" applyProtection="1">
      <alignment vertical="top"/>
    </xf>
    <xf numFmtId="0" fontId="6" fillId="26" borderId="45" xfId="91" applyNumberFormat="1" applyFont="1" applyFill="1" applyBorder="1" applyAlignment="1" applyProtection="1">
      <alignment vertical="top"/>
    </xf>
    <xf numFmtId="0" fontId="6" fillId="26" borderId="31" xfId="126" applyNumberFormat="1" applyFont="1" applyFill="1" applyBorder="1" applyAlignment="1" applyProtection="1">
      <alignment horizontal="center" vertical="top"/>
    </xf>
    <xf numFmtId="0" fontId="6" fillId="26" borderId="0" xfId="126" applyNumberFormat="1" applyFont="1" applyFill="1" applyBorder="1" applyAlignment="1" applyProtection="1">
      <alignment horizontal="center" vertical="top"/>
    </xf>
    <xf numFmtId="0" fontId="6" fillId="26" borderId="45" xfId="126" applyNumberFormat="1" applyFont="1" applyFill="1" applyBorder="1" applyAlignment="1" applyProtection="1">
      <alignment horizontal="center" vertical="top"/>
    </xf>
    <xf numFmtId="0" fontId="6" fillId="26" borderId="56" xfId="126" applyNumberFormat="1" applyFont="1" applyFill="1" applyBorder="1" applyAlignment="1" applyProtection="1">
      <alignment horizontal="center" vertical="top"/>
    </xf>
    <xf numFmtId="0" fontId="6" fillId="26" borderId="19" xfId="126" applyNumberFormat="1" applyFont="1" applyFill="1" applyBorder="1" applyAlignment="1" applyProtection="1">
      <alignment horizontal="center" vertical="top"/>
    </xf>
    <xf numFmtId="0" fontId="6" fillId="26" borderId="72" xfId="126" applyNumberFormat="1" applyFont="1" applyFill="1" applyBorder="1" applyAlignment="1" applyProtection="1">
      <alignment horizontal="center" vertical="top"/>
    </xf>
    <xf numFmtId="0" fontId="6" fillId="26" borderId="63" xfId="125" applyFont="1" applyFill="1" applyBorder="1" applyAlignment="1" applyProtection="1"/>
    <xf numFmtId="0" fontId="6" fillId="26" borderId="27" xfId="125" applyFont="1" applyFill="1" applyBorder="1" applyAlignment="1" applyProtection="1"/>
    <xf numFmtId="0" fontId="6" fillId="26" borderId="33" xfId="125" applyFont="1" applyFill="1" applyBorder="1" applyAlignment="1" applyProtection="1"/>
    <xf numFmtId="164" fontId="6" fillId="26" borderId="27" xfId="91" applyNumberFormat="1" applyFont="1" applyFill="1" applyBorder="1" applyAlignment="1" applyProtection="1"/>
    <xf numFmtId="0" fontId="6" fillId="26" borderId="27" xfId="0" applyFont="1" applyFill="1" applyBorder="1" applyProtection="1"/>
    <xf numFmtId="0" fontId="6" fillId="25" borderId="31" xfId="125" applyFont="1" applyFill="1" applyBorder="1" applyAlignment="1" applyProtection="1"/>
    <xf numFmtId="0" fontId="6" fillId="25" borderId="0" xfId="125" applyFont="1" applyFill="1" applyBorder="1" applyAlignment="1" applyProtection="1"/>
    <xf numFmtId="0" fontId="6" fillId="26" borderId="42" xfId="126" applyNumberFormat="1" applyFont="1" applyFill="1" applyBorder="1" applyAlignment="1" applyProtection="1">
      <alignment horizontal="center" vertical="top"/>
    </xf>
    <xf numFmtId="0" fontId="6" fillId="26" borderId="34" xfId="126" applyNumberFormat="1" applyFont="1" applyFill="1" applyBorder="1" applyAlignment="1" applyProtection="1">
      <alignment horizontal="center" vertical="top"/>
    </xf>
    <xf numFmtId="0" fontId="6" fillId="26" borderId="47" xfId="126" applyNumberFormat="1" applyFont="1" applyFill="1" applyBorder="1" applyAlignment="1" applyProtection="1">
      <alignment horizontal="center" vertical="top"/>
    </xf>
    <xf numFmtId="0" fontId="26" fillId="29" borderId="57" xfId="0" applyFont="1" applyFill="1" applyBorder="1" applyAlignment="1" applyProtection="1">
      <alignment horizontal="left" indent="1"/>
    </xf>
    <xf numFmtId="0" fontId="0" fillId="28" borderId="80" xfId="0" applyFont="1" applyFill="1" applyBorder="1" applyAlignment="1" applyProtection="1">
      <alignment horizontal="left"/>
    </xf>
    <xf numFmtId="0" fontId="0" fillId="29" borderId="80" xfId="0" applyFont="1" applyFill="1" applyBorder="1" applyAlignment="1" applyProtection="1">
      <alignment horizontal="left" indent="2"/>
    </xf>
    <xf numFmtId="0" fontId="0" fillId="28" borderId="84" xfId="0" applyFont="1" applyFill="1" applyBorder="1" applyAlignment="1" applyProtection="1">
      <alignment horizontal="left"/>
    </xf>
    <xf numFmtId="0" fontId="0" fillId="28" borderId="86" xfId="0" applyFont="1" applyFill="1" applyBorder="1" applyAlignment="1" applyProtection="1">
      <alignment horizontal="left"/>
    </xf>
    <xf numFmtId="0" fontId="0" fillId="29" borderId="82" xfId="0" applyFont="1" applyFill="1" applyBorder="1" applyAlignment="1" applyProtection="1">
      <alignment horizontal="left" indent="2"/>
    </xf>
    <xf numFmtId="0" fontId="6" fillId="24" borderId="80" xfId="324" applyFont="1" applyFill="1" applyBorder="1" applyAlignment="1" applyProtection="1">
      <alignment horizontal="left"/>
    </xf>
    <xf numFmtId="0" fontId="0" fillId="28" borderId="35" xfId="0" applyFont="1" applyFill="1" applyBorder="1" applyAlignment="1" applyProtection="1">
      <alignment horizontal="left"/>
    </xf>
    <xf numFmtId="0" fontId="0" fillId="28" borderId="34" xfId="0" applyFont="1" applyFill="1" applyBorder="1" applyAlignment="1" applyProtection="1">
      <alignment horizontal="left"/>
    </xf>
    <xf numFmtId="164" fontId="6" fillId="26" borderId="26" xfId="81" applyNumberFormat="1" applyFont="1" applyFill="1" applyBorder="1" applyAlignment="1" applyProtection="1">
      <alignment horizontal="center" vertical="top"/>
    </xf>
    <xf numFmtId="164" fontId="6" fillId="26" borderId="47" xfId="81" applyNumberFormat="1" applyFont="1" applyFill="1" applyBorder="1" applyAlignment="1" applyProtection="1">
      <alignment horizontal="center" vertical="top"/>
    </xf>
    <xf numFmtId="164" fontId="6" fillId="26" borderId="34" xfId="81" applyNumberFormat="1" applyFont="1" applyFill="1" applyBorder="1" applyAlignment="1" applyProtection="1">
      <alignment horizontal="center" vertical="top"/>
    </xf>
    <xf numFmtId="164" fontId="6" fillId="26" borderId="25" xfId="81" applyNumberFormat="1" applyFont="1" applyFill="1" applyBorder="1" applyAlignment="1" applyProtection="1">
      <alignment horizontal="center" vertical="top"/>
    </xf>
    <xf numFmtId="164" fontId="6" fillId="26" borderId="48" xfId="81" applyNumberFormat="1" applyFont="1" applyFill="1" applyBorder="1" applyAlignment="1" applyProtection="1">
      <alignment horizontal="center" vertical="top"/>
    </xf>
    <xf numFmtId="164" fontId="6" fillId="26" borderId="59" xfId="81" applyNumberFormat="1" applyFont="1" applyFill="1" applyBorder="1" applyAlignment="1" applyProtection="1">
      <alignment horizontal="center" vertical="top"/>
    </xf>
    <xf numFmtId="164" fontId="6" fillId="26" borderId="45" xfId="81" applyNumberFormat="1" applyFont="1" applyFill="1" applyBorder="1" applyAlignment="1" applyProtection="1">
      <alignment horizontal="center" vertical="top"/>
    </xf>
    <xf numFmtId="164" fontId="6" fillId="26" borderId="0" xfId="81" applyNumberFormat="1" applyFont="1" applyFill="1" applyBorder="1" applyAlignment="1" applyProtection="1">
      <alignment horizontal="center" vertical="top"/>
    </xf>
    <xf numFmtId="164" fontId="6" fillId="26" borderId="39" xfId="81" applyNumberFormat="1" applyFont="1" applyFill="1" applyBorder="1" applyAlignment="1" applyProtection="1">
      <alignment horizontal="center" vertical="top"/>
    </xf>
    <xf numFmtId="164" fontId="6" fillId="26" borderId="46" xfId="81" applyNumberFormat="1" applyFont="1" applyFill="1" applyBorder="1" applyAlignment="1" applyProtection="1">
      <alignment horizontal="center" vertical="top"/>
    </xf>
    <xf numFmtId="164" fontId="6" fillId="26" borderId="35" xfId="81" applyNumberFormat="1" applyFont="1" applyFill="1" applyBorder="1" applyAlignment="1" applyProtection="1">
      <alignment horizontal="center" vertical="top"/>
    </xf>
    <xf numFmtId="0" fontId="6" fillId="26" borderId="32" xfId="0" applyFont="1" applyFill="1" applyBorder="1" applyAlignment="1" applyProtection="1">
      <alignment horizontal="center" vertical="top"/>
    </xf>
    <xf numFmtId="0" fontId="6" fillId="26" borderId="33" xfId="0" applyFont="1" applyFill="1" applyBorder="1" applyAlignment="1" applyProtection="1">
      <alignment horizontal="center" vertical="top"/>
    </xf>
    <xf numFmtId="0" fontId="6" fillId="26" borderId="27" xfId="0" applyFont="1" applyFill="1" applyBorder="1" applyAlignment="1" applyProtection="1">
      <alignment horizontal="center" vertical="top"/>
    </xf>
    <xf numFmtId="164" fontId="6" fillId="25" borderId="25" xfId="81" applyNumberFormat="1" applyFont="1" applyFill="1" applyBorder="1" applyAlignment="1" applyProtection="1">
      <alignment horizontal="center" vertical="top"/>
    </xf>
    <xf numFmtId="164" fontId="6" fillId="25" borderId="48" xfId="81" applyNumberFormat="1" applyFont="1" applyFill="1" applyBorder="1" applyAlignment="1" applyProtection="1">
      <alignment horizontal="center" vertical="top"/>
    </xf>
    <xf numFmtId="164" fontId="6" fillId="25" borderId="59" xfId="81" applyNumberFormat="1" applyFont="1" applyFill="1" applyBorder="1" applyAlignment="1" applyProtection="1">
      <alignment horizontal="center" vertical="top"/>
    </xf>
    <xf numFmtId="166" fontId="6" fillId="0" borderId="45" xfId="81" applyNumberFormat="1" applyFont="1" applyFill="1" applyBorder="1" applyAlignment="1" applyProtection="1">
      <alignment horizontal="center" vertical="top"/>
      <protection locked="0"/>
    </xf>
    <xf numFmtId="166" fontId="6" fillId="0" borderId="25" xfId="81" applyNumberFormat="1" applyFont="1" applyFill="1" applyBorder="1" applyAlignment="1" applyProtection="1">
      <alignment horizontal="center" vertical="top"/>
      <protection locked="0"/>
    </xf>
    <xf numFmtId="3" fontId="6" fillId="0" borderId="56" xfId="126" applyNumberFormat="1" applyFont="1" applyFill="1" applyBorder="1" applyAlignment="1" applyProtection="1">
      <alignment horizontal="center" vertical="top"/>
      <protection locked="0"/>
    </xf>
    <xf numFmtId="3" fontId="6" fillId="0" borderId="19" xfId="126" applyNumberFormat="1" applyFont="1" applyFill="1" applyBorder="1" applyAlignment="1" applyProtection="1">
      <alignment horizontal="center" vertical="top"/>
      <protection locked="0"/>
    </xf>
    <xf numFmtId="3" fontId="6" fillId="0" borderId="63" xfId="126" applyNumberFormat="1" applyFont="1" applyFill="1" applyBorder="1" applyAlignment="1" applyProtection="1">
      <alignment horizontal="center" vertical="top"/>
      <protection locked="0"/>
    </xf>
    <xf numFmtId="166" fontId="6" fillId="0" borderId="48" xfId="81" applyNumberFormat="1" applyFont="1" applyFill="1" applyBorder="1" applyAlignment="1" applyProtection="1">
      <alignment horizontal="center" vertical="top"/>
      <protection locked="0"/>
    </xf>
    <xf numFmtId="166" fontId="6" fillId="0" borderId="0" xfId="81" applyNumberFormat="1" applyFont="1" applyFill="1" applyBorder="1" applyAlignment="1" applyProtection="1">
      <alignment horizontal="center" vertical="top"/>
      <protection locked="0"/>
    </xf>
    <xf numFmtId="166" fontId="6" fillId="0" borderId="59" xfId="81" applyNumberFormat="1" applyFont="1" applyFill="1" applyBorder="1" applyAlignment="1" applyProtection="1">
      <alignment horizontal="center" vertical="top"/>
      <protection locked="0"/>
    </xf>
    <xf numFmtId="166" fontId="6" fillId="0" borderId="48" xfId="81" applyNumberFormat="1" applyFont="1" applyFill="1" applyBorder="1" applyAlignment="1" applyProtection="1">
      <alignment vertical="top"/>
      <protection locked="0"/>
    </xf>
    <xf numFmtId="166" fontId="6" fillId="0" borderId="25" xfId="81" applyNumberFormat="1" applyFont="1" applyFill="1" applyBorder="1" applyAlignment="1" applyProtection="1">
      <alignment vertical="top"/>
      <protection locked="0"/>
    </xf>
    <xf numFmtId="166" fontId="6" fillId="0" borderId="25" xfId="81" applyNumberFormat="1" applyFont="1" applyBorder="1" applyAlignment="1" applyProtection="1">
      <alignment vertical="top"/>
      <protection locked="0"/>
    </xf>
    <xf numFmtId="166" fontId="6" fillId="0" borderId="29" xfId="81" applyNumberFormat="1" applyFont="1" applyFill="1" applyBorder="1" applyAlignment="1" applyProtection="1">
      <alignment vertical="top"/>
      <protection locked="0"/>
    </xf>
    <xf numFmtId="166" fontId="6" fillId="0" borderId="59" xfId="81" applyNumberFormat="1" applyFont="1" applyFill="1" applyBorder="1" applyAlignment="1" applyProtection="1">
      <alignment vertical="top"/>
      <protection locked="0"/>
    </xf>
    <xf numFmtId="166" fontId="6" fillId="0" borderId="22" xfId="81" applyNumberFormat="1" applyFont="1" applyFill="1" applyBorder="1" applyAlignment="1" applyProtection="1">
      <alignment vertical="top"/>
      <protection locked="0"/>
    </xf>
    <xf numFmtId="166" fontId="6" fillId="0" borderId="23" xfId="0" applyNumberFormat="1" applyFont="1" applyFill="1" applyBorder="1" applyAlignment="1" applyProtection="1">
      <alignment vertical="top"/>
      <protection locked="0"/>
    </xf>
    <xf numFmtId="166" fontId="6" fillId="0" borderId="55" xfId="0" applyNumberFormat="1" applyFont="1" applyFill="1" applyBorder="1" applyAlignment="1" applyProtection="1">
      <alignment vertical="top"/>
      <protection locked="0"/>
    </xf>
    <xf numFmtId="38" fontId="6" fillId="0" borderId="48" xfId="81" applyNumberFormat="1" applyFont="1" applyFill="1" applyBorder="1" applyAlignment="1" applyProtection="1">
      <alignment vertical="top"/>
      <protection locked="0"/>
    </xf>
    <xf numFmtId="0" fontId="26" fillId="0" borderId="0" xfId="126" applyFont="1" applyFill="1" applyBorder="1" applyAlignment="1" applyProtection="1">
      <alignment vertical="top"/>
    </xf>
    <xf numFmtId="0" fontId="26" fillId="0" borderId="0" xfId="126" applyFont="1" applyAlignment="1" applyProtection="1"/>
    <xf numFmtId="167" fontId="6" fillId="27" borderId="0" xfId="125" applyNumberFormat="1" applyFont="1" applyFill="1" applyAlignment="1" applyProtection="1"/>
    <xf numFmtId="0" fontId="6" fillId="0" borderId="0" xfId="126" applyFont="1" applyBorder="1" applyAlignment="1" applyProtection="1">
      <alignment horizontal="left"/>
    </xf>
    <xf numFmtId="0" fontId="6" fillId="0" borderId="0" xfId="125" applyFont="1" applyFill="1" applyAlignment="1" applyProtection="1"/>
    <xf numFmtId="164" fontId="6" fillId="0" borderId="31" xfId="92" applyNumberFormat="1" applyFont="1" applyFill="1" applyBorder="1" applyAlignment="1" applyProtection="1">
      <alignment vertical="top"/>
      <protection locked="0"/>
    </xf>
    <xf numFmtId="0" fontId="6" fillId="0" borderId="0" xfId="0" applyFont="1" applyFill="1" applyAlignment="1" applyProtection="1">
      <alignment wrapText="1"/>
    </xf>
    <xf numFmtId="0" fontId="6" fillId="0" borderId="98" xfId="608" applyFont="1" applyFill="1" applyBorder="1" applyAlignment="1" applyProtection="1">
      <alignment horizontal="left" wrapText="1" indent="3"/>
      <protection locked="0"/>
    </xf>
    <xf numFmtId="0" fontId="6" fillId="0" borderId="98" xfId="608" applyFont="1" applyFill="1" applyBorder="1" applyAlignment="1" applyProtection="1">
      <alignment horizontal="left" wrapText="1" indent="3"/>
      <protection locked="0"/>
    </xf>
    <xf numFmtId="0" fontId="6" fillId="0" borderId="85" xfId="324" applyFont="1" applyBorder="1" applyAlignment="1" applyProtection="1">
      <alignment horizontal="left" wrapText="1" indent="1"/>
      <protection locked="0"/>
    </xf>
    <xf numFmtId="0" fontId="26"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0" fontId="26" fillId="0" borderId="0" xfId="0" applyFont="1" applyFill="1" applyAlignment="1" applyProtection="1">
      <alignment horizontal="center"/>
    </xf>
    <xf numFmtId="0" fontId="0" fillId="0" borderId="0" xfId="0" applyFill="1" applyAlignment="1" applyProtection="1">
      <alignment horizontal="center"/>
    </xf>
    <xf numFmtId="0" fontId="26" fillId="31" borderId="37" xfId="0" applyFont="1" applyFill="1" applyBorder="1" applyAlignment="1" applyProtection="1">
      <alignment horizontal="center"/>
    </xf>
    <xf numFmtId="0" fontId="26" fillId="31" borderId="36" xfId="0" applyFont="1" applyFill="1" applyBorder="1" applyAlignment="1" applyProtection="1">
      <alignment horizontal="center"/>
    </xf>
    <xf numFmtId="0" fontId="26" fillId="30" borderId="30" xfId="0" applyFont="1" applyFill="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26" fillId="24" borderId="30" xfId="0" applyFont="1" applyFill="1" applyBorder="1" applyAlignment="1" applyProtection="1">
      <alignment horizontal="center"/>
    </xf>
    <xf numFmtId="0" fontId="26" fillId="24" borderId="40" xfId="0" applyFont="1" applyFill="1" applyBorder="1" applyAlignment="1" applyProtection="1">
      <alignment horizontal="center"/>
    </xf>
    <xf numFmtId="0" fontId="26" fillId="31" borderId="37" xfId="0" applyFont="1" applyFill="1" applyBorder="1" applyAlignment="1" applyProtection="1">
      <alignment horizontal="center" vertical="center"/>
    </xf>
    <xf numFmtId="0" fontId="26" fillId="31" borderId="28" xfId="0" applyFont="1" applyFill="1" applyBorder="1" applyAlignment="1" applyProtection="1">
      <alignment horizontal="center" vertical="center"/>
    </xf>
    <xf numFmtId="49" fontId="6" fillId="0" borderId="0" xfId="0" applyNumberFormat="1" applyFont="1" applyFill="1" applyAlignment="1" applyProtection="1">
      <alignment horizontal="left" wrapText="1"/>
      <protection locked="0"/>
    </xf>
    <xf numFmtId="0" fontId="26" fillId="24" borderId="41" xfId="0" applyFont="1" applyFill="1" applyBorder="1" applyAlignment="1" applyProtection="1">
      <alignment horizontal="center"/>
    </xf>
    <xf numFmtId="0" fontId="6" fillId="26" borderId="6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39" fillId="0" borderId="0" xfId="0" applyFont="1" applyFill="1" applyAlignment="1" applyProtection="1">
      <alignment horizontal="center" vertical="center" wrapText="1"/>
    </xf>
    <xf numFmtId="0" fontId="39" fillId="0" borderId="0" xfId="0" applyFont="1" applyAlignment="1" applyProtection="1">
      <alignment horizontal="center" vertical="center" wrapText="1"/>
    </xf>
    <xf numFmtId="0" fontId="26" fillId="0" borderId="0" xfId="126" applyFont="1" applyFill="1" applyBorder="1" applyAlignment="1" applyProtection="1">
      <alignment horizontal="left" vertical="top" wrapText="1"/>
    </xf>
    <xf numFmtId="0" fontId="6" fillId="26" borderId="0" xfId="125" applyFont="1" applyFill="1" applyAlignment="1" applyProtection="1">
      <alignment horizontal="left"/>
    </xf>
    <xf numFmtId="0" fontId="6" fillId="0" borderId="0" xfId="0" applyFont="1" applyAlignment="1" applyProtection="1">
      <alignment horizontal="left"/>
    </xf>
    <xf numFmtId="49" fontId="6" fillId="26" borderId="0" xfId="125" applyNumberFormat="1" applyFont="1" applyFill="1" applyAlignment="1" applyProtection="1">
      <alignment horizontal="left"/>
    </xf>
    <xf numFmtId="49" fontId="6" fillId="26" borderId="0" xfId="0" applyNumberFormat="1" applyFont="1" applyFill="1" applyAlignment="1" applyProtection="1">
      <alignment horizontal="left"/>
    </xf>
    <xf numFmtId="0" fontId="6" fillId="26" borderId="0" xfId="0" applyFont="1" applyFill="1" applyAlignment="1" applyProtection="1">
      <alignment horizontal="left"/>
    </xf>
    <xf numFmtId="0" fontId="26" fillId="0" borderId="16" xfId="0" applyFont="1" applyBorder="1" applyAlignment="1" applyProtection="1">
      <alignment horizontal="center" vertical="top" wrapText="1"/>
    </xf>
    <xf numFmtId="0" fontId="26" fillId="0" borderId="27" xfId="0" applyFont="1" applyBorder="1" applyAlignment="1" applyProtection="1">
      <alignment horizontal="center" vertical="top" wrapText="1"/>
    </xf>
    <xf numFmtId="0" fontId="26" fillId="0" borderId="17" xfId="0" applyFont="1" applyBorder="1" applyAlignment="1" applyProtection="1">
      <alignment horizontal="center" vertical="top" wrapText="1"/>
    </xf>
    <xf numFmtId="0" fontId="26" fillId="0" borderId="23" xfId="0" applyFont="1" applyBorder="1" applyAlignment="1" applyProtection="1">
      <alignment horizontal="center" vertical="top" wrapText="1"/>
    </xf>
    <xf numFmtId="0" fontId="26" fillId="0" borderId="35" xfId="0" applyFont="1" applyBorder="1" applyAlignment="1" applyProtection="1">
      <alignment horizontal="center" vertical="top" wrapText="1"/>
    </xf>
    <xf numFmtId="0" fontId="26" fillId="0" borderId="18" xfId="0" applyFont="1" applyBorder="1" applyAlignment="1" applyProtection="1">
      <alignment horizontal="center" vertical="top" wrapText="1"/>
    </xf>
    <xf numFmtId="0" fontId="6" fillId="0" borderId="0" xfId="0" applyNumberFormat="1" applyFont="1" applyFill="1" applyAlignment="1" applyProtection="1">
      <alignment horizontal="left"/>
      <protection locked="0"/>
    </xf>
    <xf numFmtId="0" fontId="26" fillId="31" borderId="30" xfId="0" applyFont="1" applyFill="1" applyBorder="1" applyAlignment="1" applyProtection="1">
      <alignment horizontal="center"/>
    </xf>
    <xf numFmtId="0" fontId="26" fillId="31" borderId="40" xfId="0" applyFont="1" applyFill="1" applyBorder="1" applyAlignment="1" applyProtection="1">
      <alignment horizontal="center"/>
    </xf>
    <xf numFmtId="0" fontId="6" fillId="30" borderId="40" xfId="0" applyFont="1" applyFill="1" applyBorder="1" applyAlignment="1" applyProtection="1">
      <alignment horizontal="center" vertical="center" wrapText="1"/>
    </xf>
    <xf numFmtId="0" fontId="6" fillId="30" borderId="41" xfId="0" applyFont="1" applyFill="1" applyBorder="1" applyAlignment="1" applyProtection="1">
      <alignment horizontal="center" vertical="center" wrapText="1"/>
    </xf>
    <xf numFmtId="0" fontId="40" fillId="0" borderId="0" xfId="0" applyNumberFormat="1" applyFont="1" applyFill="1" applyAlignment="1" applyProtection="1">
      <alignment horizontal="center" vertical="center" wrapText="1"/>
    </xf>
    <xf numFmtId="0" fontId="40" fillId="0" borderId="0" xfId="0" applyFont="1" applyAlignment="1" applyProtection="1">
      <alignment horizontal="center" vertical="center" wrapText="1"/>
    </xf>
    <xf numFmtId="0" fontId="0" fillId="0" borderId="81" xfId="0" applyFont="1" applyBorder="1" applyAlignment="1" applyProtection="1">
      <alignment horizontal="left" wrapText="1"/>
      <protection locked="0"/>
    </xf>
    <xf numFmtId="0" fontId="0" fillId="0" borderId="82" xfId="0" applyFont="1" applyBorder="1" applyAlignment="1" applyProtection="1">
      <alignment horizontal="left" wrapText="1"/>
      <protection locked="0"/>
    </xf>
    <xf numFmtId="0" fontId="0" fillId="0" borderId="83" xfId="0" applyFont="1" applyBorder="1" applyAlignment="1" applyProtection="1">
      <alignment horizontal="left" wrapText="1"/>
      <protection locked="0"/>
    </xf>
    <xf numFmtId="0" fontId="0" fillId="29" borderId="81" xfId="0" applyFont="1" applyFill="1" applyBorder="1" applyAlignment="1" applyProtection="1">
      <alignment horizontal="left"/>
    </xf>
    <xf numFmtId="0" fontId="0" fillId="29" borderId="82" xfId="0" applyFont="1" applyFill="1" applyBorder="1" applyAlignment="1" applyProtection="1">
      <alignment horizontal="left"/>
    </xf>
    <xf numFmtId="0" fontId="0" fillId="29" borderId="83" xfId="0" applyFont="1" applyFill="1" applyBorder="1" applyAlignment="1" applyProtection="1">
      <alignment horizontal="left"/>
    </xf>
    <xf numFmtId="0" fontId="6" fillId="33" borderId="95" xfId="324" applyFont="1" applyFill="1" applyBorder="1" applyAlignment="1" applyProtection="1">
      <alignment horizontal="left" wrapText="1"/>
      <protection locked="0"/>
    </xf>
    <xf numFmtId="0" fontId="6" fillId="33" borderId="84" xfId="324" applyFont="1" applyFill="1" applyBorder="1" applyAlignment="1" applyProtection="1">
      <alignment horizontal="left" wrapText="1"/>
      <protection locked="0"/>
    </xf>
    <xf numFmtId="0" fontId="6" fillId="33" borderId="96" xfId="324" applyFont="1" applyFill="1" applyBorder="1" applyAlignment="1" applyProtection="1">
      <alignment horizontal="left" wrapText="1"/>
      <protection locked="0"/>
    </xf>
    <xf numFmtId="0" fontId="42" fillId="0" borderId="0" xfId="0" applyFont="1" applyAlignment="1" applyProtection="1">
      <alignment horizontal="center" vertical="center" wrapText="1"/>
    </xf>
    <xf numFmtId="0" fontId="26" fillId="28" borderId="74" xfId="0" applyFont="1" applyFill="1" applyBorder="1" applyAlignment="1" applyProtection="1">
      <alignment horizontal="center"/>
    </xf>
    <xf numFmtId="0" fontId="26" fillId="28" borderId="75" xfId="0" applyFont="1" applyFill="1" applyBorder="1" applyAlignment="1" applyProtection="1">
      <alignment horizontal="center"/>
    </xf>
    <xf numFmtId="0" fontId="26" fillId="28" borderId="76" xfId="0" applyFont="1" applyFill="1" applyBorder="1" applyAlignment="1" applyProtection="1">
      <alignment horizontal="center"/>
    </xf>
    <xf numFmtId="0" fontId="0" fillId="0" borderId="74" xfId="0" applyFont="1" applyBorder="1" applyAlignment="1" applyProtection="1">
      <alignment horizontal="center"/>
    </xf>
    <xf numFmtId="0" fontId="0" fillId="0" borderId="75" xfId="0" applyFont="1" applyBorder="1" applyAlignment="1" applyProtection="1">
      <alignment horizontal="center"/>
    </xf>
    <xf numFmtId="0" fontId="0" fillId="0" borderId="76" xfId="0" applyFont="1" applyBorder="1" applyAlignment="1" applyProtection="1">
      <alignment horizontal="center"/>
    </xf>
    <xf numFmtId="0" fontId="0" fillId="29" borderId="78" xfId="0" applyFont="1" applyFill="1" applyBorder="1" applyAlignment="1" applyProtection="1">
      <alignment horizontal="center"/>
    </xf>
    <xf numFmtId="0" fontId="0" fillId="29" borderId="57" xfId="0" applyFont="1" applyFill="1" applyBorder="1" applyAlignment="1" applyProtection="1">
      <alignment horizontal="center"/>
    </xf>
    <xf numFmtId="0" fontId="0" fillId="29" borderId="62" xfId="0" applyFont="1" applyFill="1" applyBorder="1" applyAlignment="1" applyProtection="1">
      <alignment horizontal="center"/>
    </xf>
    <xf numFmtId="0" fontId="0" fillId="0" borderId="21" xfId="0" applyFont="1" applyBorder="1" applyAlignment="1" applyProtection="1">
      <alignment horizontal="left" wrapText="1"/>
      <protection locked="0"/>
    </xf>
    <xf numFmtId="0" fontId="0" fillId="0" borderId="19" xfId="0" applyFont="1" applyBorder="1" applyAlignment="1" applyProtection="1">
      <alignment horizontal="left" wrapText="1"/>
      <protection locked="0"/>
    </xf>
    <xf numFmtId="0" fontId="0" fillId="0" borderId="72" xfId="0" applyFont="1" applyBorder="1" applyAlignment="1" applyProtection="1">
      <alignment horizontal="left" wrapText="1"/>
      <protection locked="0"/>
    </xf>
    <xf numFmtId="0" fontId="0" fillId="29" borderId="78" xfId="0" applyFont="1" applyFill="1" applyBorder="1" applyAlignment="1" applyProtection="1">
      <alignment horizontal="left"/>
    </xf>
    <xf numFmtId="0" fontId="0" fillId="29" borderId="57" xfId="0" applyFont="1" applyFill="1" applyBorder="1" applyAlignment="1" applyProtection="1">
      <alignment horizontal="left"/>
    </xf>
    <xf numFmtId="0" fontId="0" fillId="29" borderId="62" xfId="0" applyFont="1" applyFill="1" applyBorder="1" applyAlignment="1" applyProtection="1">
      <alignment horizontal="left"/>
    </xf>
    <xf numFmtId="0" fontId="6" fillId="0" borderId="95" xfId="607" applyFont="1" applyBorder="1" applyAlignment="1" applyProtection="1">
      <alignment horizontal="left" wrapText="1"/>
      <protection locked="0"/>
    </xf>
    <xf numFmtId="0" fontId="6" fillId="0" borderId="84" xfId="607" applyFont="1" applyBorder="1" applyAlignment="1" applyProtection="1">
      <alignment horizontal="left" wrapText="1"/>
      <protection locked="0"/>
    </xf>
    <xf numFmtId="0" fontId="6" fillId="0" borderId="96" xfId="607" applyFont="1" applyBorder="1" applyAlignment="1" applyProtection="1">
      <alignment horizontal="left" wrapText="1"/>
      <protection locked="0"/>
    </xf>
    <xf numFmtId="49" fontId="6" fillId="0" borderId="0" xfId="126" applyNumberFormat="1" applyFont="1" applyFill="1" applyBorder="1" applyAlignment="1" applyProtection="1">
      <alignment horizontal="left" vertical="center"/>
    </xf>
    <xf numFmtId="0" fontId="6" fillId="0" borderId="0" xfId="126" applyNumberFormat="1" applyFont="1" applyFill="1" applyBorder="1" applyAlignment="1" applyProtection="1">
      <alignment horizontal="left" vertical="center"/>
    </xf>
    <xf numFmtId="0" fontId="26" fillId="24" borderId="30" xfId="125" applyFont="1" applyFill="1" applyBorder="1" applyAlignment="1" applyProtection="1">
      <alignment horizontal="center"/>
    </xf>
    <xf numFmtId="0" fontId="0" fillId="24" borderId="40" xfId="0" applyFill="1" applyBorder="1" applyAlignment="1" applyProtection="1">
      <alignment horizontal="center"/>
    </xf>
    <xf numFmtId="0" fontId="0" fillId="24" borderId="41" xfId="0" applyFill="1" applyBorder="1" applyAlignment="1" applyProtection="1">
      <alignment horizontal="center"/>
    </xf>
    <xf numFmtId="0" fontId="26" fillId="30" borderId="30" xfId="125" applyFont="1" applyFill="1" applyBorder="1" applyAlignment="1" applyProtection="1">
      <alignment horizontal="center" vertical="center" wrapText="1"/>
    </xf>
    <xf numFmtId="0" fontId="0" fillId="30" borderId="40" xfId="0" applyFill="1" applyBorder="1" applyAlignment="1" applyProtection="1">
      <alignment horizontal="center" vertical="center" wrapText="1"/>
    </xf>
    <xf numFmtId="0" fontId="0" fillId="30" borderId="41" xfId="0" applyFill="1" applyBorder="1" applyAlignment="1" applyProtection="1">
      <alignment horizontal="center" vertical="center" wrapText="1"/>
    </xf>
    <xf numFmtId="0" fontId="26" fillId="31" borderId="37" xfId="125" applyFont="1" applyFill="1" applyBorder="1" applyAlignment="1" applyProtection="1">
      <alignment horizontal="center" vertical="center" wrapText="1"/>
    </xf>
    <xf numFmtId="0" fontId="26" fillId="0" borderId="36" xfId="0" applyFont="1" applyBorder="1" applyAlignment="1" applyProtection="1">
      <alignment horizontal="center" vertical="center" wrapText="1"/>
    </xf>
    <xf numFmtId="0" fontId="26" fillId="0" borderId="28" xfId="0" applyFont="1" applyBorder="1" applyAlignment="1" applyProtection="1">
      <alignment horizontal="center" vertical="center" wrapText="1"/>
    </xf>
    <xf numFmtId="0" fontId="26" fillId="31" borderId="30" xfId="125" applyFont="1" applyFill="1" applyBorder="1" applyAlignment="1" applyProtection="1">
      <alignment horizontal="center"/>
    </xf>
    <xf numFmtId="0" fontId="26" fillId="0" borderId="11" xfId="0" applyFont="1" applyBorder="1" applyAlignment="1" applyProtection="1">
      <alignment horizontal="center" vertical="top" wrapText="1"/>
    </xf>
    <xf numFmtId="0" fontId="26" fillId="0" borderId="0" xfId="0" applyFont="1" applyBorder="1" applyAlignment="1" applyProtection="1">
      <alignment horizontal="center" vertical="top" wrapText="1"/>
    </xf>
    <xf numFmtId="0" fontId="6" fillId="0" borderId="16" xfId="125" applyFont="1" applyBorder="1" applyAlignment="1" applyProtection="1">
      <alignment wrapText="1"/>
    </xf>
    <xf numFmtId="0" fontId="0" fillId="0" borderId="33" xfId="0" applyBorder="1" applyAlignment="1" applyProtection="1">
      <alignment wrapText="1"/>
    </xf>
    <xf numFmtId="0" fontId="42" fillId="0" borderId="0" xfId="0" applyFont="1" applyFill="1" applyAlignment="1" applyProtection="1">
      <alignment horizontal="center" vertical="center" wrapText="1"/>
    </xf>
    <xf numFmtId="0" fontId="6" fillId="0" borderId="0" xfId="0" applyNumberFormat="1" applyFont="1" applyFill="1" applyAlignment="1" applyProtection="1">
      <alignment horizontal="left"/>
    </xf>
    <xf numFmtId="0" fontId="41" fillId="0" borderId="0" xfId="0" applyFont="1" applyAlignment="1" applyProtection="1">
      <alignment horizontal="center" vertical="center" wrapText="1"/>
    </xf>
    <xf numFmtId="0" fontId="0" fillId="0" borderId="56"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72" xfId="0" applyFont="1" applyFill="1" applyBorder="1" applyAlignment="1" applyProtection="1">
      <alignment horizontal="left" vertical="top" wrapText="1"/>
      <protection locked="0"/>
    </xf>
    <xf numFmtId="0" fontId="0" fillId="0" borderId="24" xfId="0" applyFont="1" applyFill="1" applyBorder="1" applyAlignment="1" applyProtection="1">
      <alignment horizontal="left"/>
      <protection locked="0"/>
    </xf>
    <xf numFmtId="0" fontId="0" fillId="0" borderId="15" xfId="0" applyFont="1" applyFill="1" applyBorder="1" applyAlignment="1" applyProtection="1">
      <protection locked="0"/>
    </xf>
    <xf numFmtId="0" fontId="0" fillId="0" borderId="15" xfId="0" applyFont="1" applyFill="1" applyBorder="1" applyAlignment="1" applyProtection="1">
      <alignment horizontal="center"/>
      <protection locked="0"/>
    </xf>
    <xf numFmtId="0" fontId="0" fillId="0" borderId="64" xfId="0" applyFont="1" applyFill="1" applyBorder="1" applyAlignment="1" applyProtection="1">
      <alignment horizontal="center"/>
      <protection locked="0"/>
    </xf>
    <xf numFmtId="0" fontId="26" fillId="24" borderId="77" xfId="0" applyFont="1" applyFill="1" applyBorder="1" applyAlignment="1" applyProtection="1">
      <alignment horizontal="left" wrapText="1"/>
    </xf>
    <xf numFmtId="0" fontId="26" fillId="24" borderId="88" xfId="0" applyFont="1" applyFill="1" applyBorder="1" applyAlignment="1" applyProtection="1">
      <alignment horizontal="left" wrapText="1"/>
    </xf>
    <xf numFmtId="0" fontId="0" fillId="24" borderId="88" xfId="0" applyFill="1" applyBorder="1" applyAlignment="1" applyProtection="1">
      <alignment wrapText="1"/>
    </xf>
    <xf numFmtId="0" fontId="0" fillId="24" borderId="89" xfId="0" applyFill="1" applyBorder="1" applyAlignment="1" applyProtection="1">
      <alignment wrapText="1"/>
    </xf>
    <xf numFmtId="0" fontId="6" fillId="0" borderId="21" xfId="0" applyFont="1" applyFill="1" applyBorder="1" applyAlignment="1" applyProtection="1">
      <alignment horizontal="center" wrapText="1"/>
    </xf>
    <xf numFmtId="0" fontId="0" fillId="0" borderId="72" xfId="0" applyFont="1" applyFill="1" applyBorder="1" applyAlignment="1" applyProtection="1">
      <alignment horizontal="center" wrapText="1"/>
    </xf>
    <xf numFmtId="0" fontId="0" fillId="29" borderId="90" xfId="0" applyFont="1" applyFill="1" applyBorder="1" applyAlignment="1">
      <alignment horizontal="center" vertical="top"/>
    </xf>
    <xf numFmtId="0" fontId="0" fillId="29" borderId="44" xfId="0" applyFont="1" applyFill="1" applyBorder="1" applyAlignment="1">
      <alignment horizontal="center" vertical="top"/>
    </xf>
    <xf numFmtId="0" fontId="0" fillId="29" borderId="91" xfId="0" applyFont="1" applyFill="1" applyBorder="1" applyAlignment="1">
      <alignment horizontal="center" vertical="top"/>
    </xf>
    <xf numFmtId="0" fontId="0" fillId="0" borderId="24" xfId="0" applyFont="1" applyFill="1" applyBorder="1" applyAlignment="1" applyProtection="1">
      <alignment horizontal="center"/>
    </xf>
    <xf numFmtId="0" fontId="0" fillId="0" borderId="15" xfId="0" applyFont="1" applyFill="1" applyBorder="1" applyAlignment="1" applyProtection="1">
      <alignment horizontal="center"/>
    </xf>
    <xf numFmtId="0" fontId="26" fillId="24" borderId="56" xfId="0" applyFont="1" applyFill="1" applyBorder="1" applyAlignment="1" applyProtection="1">
      <alignment horizontal="left" wrapText="1"/>
    </xf>
    <xf numFmtId="0" fontId="26" fillId="24" borderId="19" xfId="0" applyFont="1" applyFill="1" applyBorder="1" applyAlignment="1" applyProtection="1">
      <alignment horizontal="left" wrapText="1"/>
    </xf>
    <xf numFmtId="0" fontId="26" fillId="24" borderId="72" xfId="0" applyFont="1" applyFill="1" applyBorder="1" applyAlignment="1" applyProtection="1">
      <alignment horizontal="left" wrapText="1"/>
    </xf>
    <xf numFmtId="0" fontId="0" fillId="29" borderId="56" xfId="0" applyFont="1" applyFill="1" applyBorder="1" applyAlignment="1">
      <alignment horizontal="center" wrapText="1"/>
    </xf>
    <xf numFmtId="0" fontId="0" fillId="29" borderId="19" xfId="0" applyFont="1" applyFill="1" applyBorder="1" applyAlignment="1">
      <alignment horizontal="center" wrapText="1"/>
    </xf>
    <xf numFmtId="0" fontId="0" fillId="29" borderId="72" xfId="0" applyFont="1" applyFill="1" applyBorder="1" applyAlignment="1">
      <alignment horizontal="center" wrapText="1"/>
    </xf>
    <xf numFmtId="0" fontId="26" fillId="24" borderId="15" xfId="0" applyFont="1" applyFill="1" applyBorder="1" applyAlignment="1" applyProtection="1">
      <alignment horizontal="left" vertical="top" wrapText="1"/>
    </xf>
    <xf numFmtId="0" fontId="0" fillId="0" borderId="56" xfId="0" applyFont="1" applyFill="1" applyBorder="1" applyAlignment="1" applyProtection="1">
      <alignment horizontal="left" vertical="top" wrapText="1"/>
    </xf>
    <xf numFmtId="0" fontId="0" fillId="0" borderId="19" xfId="0" applyFont="1" applyFill="1" applyBorder="1" applyAlignment="1" applyProtection="1">
      <alignment horizontal="left" vertical="top" wrapText="1"/>
    </xf>
    <xf numFmtId="0" fontId="0" fillId="0" borderId="72" xfId="0" applyFont="1" applyFill="1" applyBorder="1" applyAlignment="1" applyProtection="1">
      <alignment horizontal="left" vertical="top" wrapText="1"/>
    </xf>
    <xf numFmtId="0" fontId="0" fillId="0" borderId="56" xfId="0" applyFont="1" applyFill="1" applyBorder="1" applyAlignment="1" applyProtection="1">
      <alignment horizontal="left"/>
    </xf>
    <xf numFmtId="0" fontId="0" fillId="0" borderId="19" xfId="0" applyFont="1" applyFill="1" applyBorder="1" applyAlignment="1" applyProtection="1">
      <alignment horizontal="left"/>
    </xf>
    <xf numFmtId="0" fontId="0" fillId="0" borderId="72" xfId="0" applyFont="1" applyFill="1" applyBorder="1" applyAlignment="1" applyProtection="1">
      <alignment horizontal="left"/>
    </xf>
    <xf numFmtId="0" fontId="6" fillId="0" borderId="37" xfId="0" applyFont="1" applyBorder="1" applyAlignment="1" applyProtection="1">
      <alignment wrapText="1"/>
    </xf>
    <xf numFmtId="0" fontId="0" fillId="0" borderId="36" xfId="0" applyBorder="1" applyAlignment="1" applyProtection="1">
      <alignment wrapText="1"/>
    </xf>
    <xf numFmtId="0" fontId="0" fillId="0" borderId="28" xfId="0" applyBorder="1" applyAlignment="1" applyProtection="1">
      <alignment wrapText="1"/>
    </xf>
    <xf numFmtId="0" fontId="0" fillId="0" borderId="31" xfId="0" applyBorder="1" applyAlignment="1" applyProtection="1">
      <alignment wrapText="1"/>
    </xf>
    <xf numFmtId="0" fontId="0" fillId="0" borderId="0" xfId="0" applyBorder="1" applyAlignment="1" applyProtection="1">
      <alignment wrapText="1"/>
    </xf>
    <xf numFmtId="0" fontId="0" fillId="0" borderId="45" xfId="0" applyBorder="1" applyAlignment="1" applyProtection="1">
      <alignment wrapText="1"/>
    </xf>
    <xf numFmtId="0" fontId="0" fillId="0" borderId="42" xfId="0" applyBorder="1" applyAlignment="1" applyProtection="1">
      <alignment wrapText="1"/>
    </xf>
    <xf numFmtId="0" fontId="0" fillId="0" borderId="34" xfId="0" applyBorder="1" applyAlignment="1" applyProtection="1">
      <alignment wrapText="1"/>
    </xf>
    <xf numFmtId="0" fontId="0" fillId="0" borderId="47" xfId="0" applyBorder="1" applyAlignment="1" applyProtection="1">
      <alignment wrapText="1"/>
    </xf>
    <xf numFmtId="0" fontId="43" fillId="0" borderId="0" xfId="0" applyFont="1" applyAlignment="1" applyProtection="1">
      <alignment horizontal="center" vertical="center" wrapText="1"/>
    </xf>
  </cellXfs>
  <cellStyles count="894">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omma 5" xfId="891"/>
    <cellStyle name="Currency" xfId="81" builtinId="4"/>
    <cellStyle name="Currency 10" xfId="606"/>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Currency 5" xfId="892"/>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10" xfId="608"/>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2 2 2" xfId="587"/>
    <cellStyle name="Normal 3 10 2 2 2 2" xfId="871"/>
    <cellStyle name="Normal 3 10 2 2 3" xfId="731"/>
    <cellStyle name="Normal 3 10 2 2 4" xfId="447"/>
    <cellStyle name="Normal 3 10 2 3" xfId="517"/>
    <cellStyle name="Normal 3 10 2 3 2" xfId="801"/>
    <cellStyle name="Normal 3 10 2 4" xfId="661"/>
    <cellStyle name="Normal 3 10 2 5" xfId="377"/>
    <cellStyle name="Normal 3 10 3" xfId="271"/>
    <cellStyle name="Normal 3 10 3 2" xfId="553"/>
    <cellStyle name="Normal 3 10 3 2 2" xfId="837"/>
    <cellStyle name="Normal 3 10 3 3" xfId="697"/>
    <cellStyle name="Normal 3 10 3 4" xfId="413"/>
    <cellStyle name="Normal 3 10 4" xfId="483"/>
    <cellStyle name="Normal 3 10 4 2" xfId="767"/>
    <cellStyle name="Normal 3 10 5" xfId="627"/>
    <cellStyle name="Normal 3 10 6" xfId="343"/>
    <cellStyle name="Normal 3 11" xfId="251"/>
    <cellStyle name="Normal 3 11 2" xfId="322"/>
    <cellStyle name="Normal 3 11 2 2" xfId="604"/>
    <cellStyle name="Normal 3 11 2 2 2" xfId="888"/>
    <cellStyle name="Normal 3 11 2 3" xfId="748"/>
    <cellStyle name="Normal 3 11 2 4" xfId="464"/>
    <cellStyle name="Normal 3 11 3" xfId="534"/>
    <cellStyle name="Normal 3 11 3 2" xfId="818"/>
    <cellStyle name="Normal 3 11 4" xfId="678"/>
    <cellStyle name="Normal 3 11 5" xfId="394"/>
    <cellStyle name="Normal 3 12" xfId="217"/>
    <cellStyle name="Normal 3 12 2" xfId="288"/>
    <cellStyle name="Normal 3 12 2 2" xfId="570"/>
    <cellStyle name="Normal 3 12 2 2 2" xfId="854"/>
    <cellStyle name="Normal 3 12 2 3" xfId="714"/>
    <cellStyle name="Normal 3 12 2 4" xfId="430"/>
    <cellStyle name="Normal 3 12 3" xfId="500"/>
    <cellStyle name="Normal 3 12 3 2" xfId="784"/>
    <cellStyle name="Normal 3 12 4" xfId="644"/>
    <cellStyle name="Normal 3 12 5" xfId="360"/>
    <cellStyle name="Normal 3 13" xfId="254"/>
    <cellStyle name="Normal 3 13 2" xfId="536"/>
    <cellStyle name="Normal 3 13 2 2" xfId="820"/>
    <cellStyle name="Normal 3 13 3" xfId="680"/>
    <cellStyle name="Normal 3 13 4" xfId="396"/>
    <cellStyle name="Normal 3 14" xfId="466"/>
    <cellStyle name="Normal 3 14 2" xfId="750"/>
    <cellStyle name="Normal 3 15" xfId="610"/>
    <cellStyle name="Normal 3 16" xfId="326"/>
    <cellStyle name="Normal 3 2" xfId="134"/>
    <cellStyle name="Normal 3 2 10" xfId="252"/>
    <cellStyle name="Normal 3 2 10 2" xfId="323"/>
    <cellStyle name="Normal 3 2 10 2 2" xfId="605"/>
    <cellStyle name="Normal 3 2 10 2 2 2" xfId="889"/>
    <cellStyle name="Normal 3 2 10 2 3" xfId="749"/>
    <cellStyle name="Normal 3 2 10 2 4" xfId="465"/>
    <cellStyle name="Normal 3 2 10 3" xfId="535"/>
    <cellStyle name="Normal 3 2 10 3 2" xfId="819"/>
    <cellStyle name="Normal 3 2 10 4" xfId="679"/>
    <cellStyle name="Normal 3 2 10 5" xfId="395"/>
    <cellStyle name="Normal 3 2 11" xfId="218"/>
    <cellStyle name="Normal 3 2 11 2" xfId="289"/>
    <cellStyle name="Normal 3 2 11 2 2" xfId="571"/>
    <cellStyle name="Normal 3 2 11 2 2 2" xfId="855"/>
    <cellStyle name="Normal 3 2 11 2 3" xfId="715"/>
    <cellStyle name="Normal 3 2 11 2 4" xfId="431"/>
    <cellStyle name="Normal 3 2 11 3" xfId="501"/>
    <cellStyle name="Normal 3 2 11 3 2" xfId="785"/>
    <cellStyle name="Normal 3 2 11 4" xfId="645"/>
    <cellStyle name="Normal 3 2 11 5" xfId="361"/>
    <cellStyle name="Normal 3 2 12" xfId="255"/>
    <cellStyle name="Normal 3 2 12 2" xfId="537"/>
    <cellStyle name="Normal 3 2 12 2 2" xfId="821"/>
    <cellStyle name="Normal 3 2 12 3" xfId="681"/>
    <cellStyle name="Normal 3 2 12 4" xfId="397"/>
    <cellStyle name="Normal 3 2 13" xfId="467"/>
    <cellStyle name="Normal 3 2 13 2" xfId="751"/>
    <cellStyle name="Normal 3 2 14" xfId="611"/>
    <cellStyle name="Normal 3 2 15" xfId="327"/>
    <cellStyle name="Normal 3 2 2" xfId="135"/>
    <cellStyle name="Normal 3 2 2 2" xfId="202"/>
    <cellStyle name="Normal 3 2 2 2 2" xfId="236"/>
    <cellStyle name="Normal 3 2 2 2 2 2" xfId="307"/>
    <cellStyle name="Normal 3 2 2 2 2 2 2" xfId="589"/>
    <cellStyle name="Normal 3 2 2 2 2 2 2 2" xfId="873"/>
    <cellStyle name="Normal 3 2 2 2 2 2 3" xfId="733"/>
    <cellStyle name="Normal 3 2 2 2 2 2 4" xfId="449"/>
    <cellStyle name="Normal 3 2 2 2 2 3" xfId="519"/>
    <cellStyle name="Normal 3 2 2 2 2 3 2" xfId="803"/>
    <cellStyle name="Normal 3 2 2 2 2 4" xfId="663"/>
    <cellStyle name="Normal 3 2 2 2 2 5" xfId="379"/>
    <cellStyle name="Normal 3 2 2 2 3" xfId="273"/>
    <cellStyle name="Normal 3 2 2 2 3 2" xfId="555"/>
    <cellStyle name="Normal 3 2 2 2 3 2 2" xfId="839"/>
    <cellStyle name="Normal 3 2 2 2 3 3" xfId="699"/>
    <cellStyle name="Normal 3 2 2 2 3 4" xfId="415"/>
    <cellStyle name="Normal 3 2 2 2 4" xfId="485"/>
    <cellStyle name="Normal 3 2 2 2 4 2" xfId="769"/>
    <cellStyle name="Normal 3 2 2 2 5" xfId="629"/>
    <cellStyle name="Normal 3 2 2 2 6" xfId="345"/>
    <cellStyle name="Normal 3 2 2 3" xfId="219"/>
    <cellStyle name="Normal 3 2 2 3 2" xfId="290"/>
    <cellStyle name="Normal 3 2 2 3 2 2" xfId="572"/>
    <cellStyle name="Normal 3 2 2 3 2 2 2" xfId="856"/>
    <cellStyle name="Normal 3 2 2 3 2 3" xfId="716"/>
    <cellStyle name="Normal 3 2 2 3 2 4" xfId="432"/>
    <cellStyle name="Normal 3 2 2 3 3" xfId="502"/>
    <cellStyle name="Normal 3 2 2 3 3 2" xfId="786"/>
    <cellStyle name="Normal 3 2 2 3 4" xfId="646"/>
    <cellStyle name="Normal 3 2 2 3 5" xfId="362"/>
    <cellStyle name="Normal 3 2 2 4" xfId="256"/>
    <cellStyle name="Normal 3 2 2 4 2" xfId="538"/>
    <cellStyle name="Normal 3 2 2 4 2 2" xfId="822"/>
    <cellStyle name="Normal 3 2 2 4 3" xfId="682"/>
    <cellStyle name="Normal 3 2 2 4 4" xfId="398"/>
    <cellStyle name="Normal 3 2 2 5" xfId="468"/>
    <cellStyle name="Normal 3 2 2 5 2" xfId="752"/>
    <cellStyle name="Normal 3 2 2 6" xfId="612"/>
    <cellStyle name="Normal 3 2 2 7" xfId="328"/>
    <cellStyle name="Normal 3 2 3" xfId="136"/>
    <cellStyle name="Normal 3 2 3 2" xfId="203"/>
    <cellStyle name="Normal 3 2 3 2 2" xfId="237"/>
    <cellStyle name="Normal 3 2 3 2 2 2" xfId="308"/>
    <cellStyle name="Normal 3 2 3 2 2 2 2" xfId="590"/>
    <cellStyle name="Normal 3 2 3 2 2 2 2 2" xfId="874"/>
    <cellStyle name="Normal 3 2 3 2 2 2 3" xfId="734"/>
    <cellStyle name="Normal 3 2 3 2 2 2 4" xfId="450"/>
    <cellStyle name="Normal 3 2 3 2 2 3" xfId="520"/>
    <cellStyle name="Normal 3 2 3 2 2 3 2" xfId="804"/>
    <cellStyle name="Normal 3 2 3 2 2 4" xfId="664"/>
    <cellStyle name="Normal 3 2 3 2 2 5" xfId="380"/>
    <cellStyle name="Normal 3 2 3 2 3" xfId="274"/>
    <cellStyle name="Normal 3 2 3 2 3 2" xfId="556"/>
    <cellStyle name="Normal 3 2 3 2 3 2 2" xfId="840"/>
    <cellStyle name="Normal 3 2 3 2 3 3" xfId="700"/>
    <cellStyle name="Normal 3 2 3 2 3 4" xfId="416"/>
    <cellStyle name="Normal 3 2 3 2 4" xfId="486"/>
    <cellStyle name="Normal 3 2 3 2 4 2" xfId="770"/>
    <cellStyle name="Normal 3 2 3 2 5" xfId="630"/>
    <cellStyle name="Normal 3 2 3 2 6" xfId="346"/>
    <cellStyle name="Normal 3 2 3 3" xfId="220"/>
    <cellStyle name="Normal 3 2 3 3 2" xfId="291"/>
    <cellStyle name="Normal 3 2 3 3 2 2" xfId="573"/>
    <cellStyle name="Normal 3 2 3 3 2 2 2" xfId="857"/>
    <cellStyle name="Normal 3 2 3 3 2 3" xfId="717"/>
    <cellStyle name="Normal 3 2 3 3 2 4" xfId="433"/>
    <cellStyle name="Normal 3 2 3 3 3" xfId="503"/>
    <cellStyle name="Normal 3 2 3 3 3 2" xfId="787"/>
    <cellStyle name="Normal 3 2 3 3 4" xfId="647"/>
    <cellStyle name="Normal 3 2 3 3 5" xfId="363"/>
    <cellStyle name="Normal 3 2 3 4" xfId="257"/>
    <cellStyle name="Normal 3 2 3 4 2" xfId="539"/>
    <cellStyle name="Normal 3 2 3 4 2 2" xfId="823"/>
    <cellStyle name="Normal 3 2 3 4 3" xfId="683"/>
    <cellStyle name="Normal 3 2 3 4 4" xfId="399"/>
    <cellStyle name="Normal 3 2 3 5" xfId="469"/>
    <cellStyle name="Normal 3 2 3 5 2" xfId="753"/>
    <cellStyle name="Normal 3 2 3 6" xfId="613"/>
    <cellStyle name="Normal 3 2 3 7" xfId="329"/>
    <cellStyle name="Normal 3 2 4" xfId="137"/>
    <cellStyle name="Normal 3 2 4 2" xfId="204"/>
    <cellStyle name="Normal 3 2 4 2 2" xfId="238"/>
    <cellStyle name="Normal 3 2 4 2 2 2" xfId="309"/>
    <cellStyle name="Normal 3 2 4 2 2 2 2" xfId="591"/>
    <cellStyle name="Normal 3 2 4 2 2 2 2 2" xfId="875"/>
    <cellStyle name="Normal 3 2 4 2 2 2 3" xfId="735"/>
    <cellStyle name="Normal 3 2 4 2 2 2 4" xfId="451"/>
    <cellStyle name="Normal 3 2 4 2 2 3" xfId="521"/>
    <cellStyle name="Normal 3 2 4 2 2 3 2" xfId="805"/>
    <cellStyle name="Normal 3 2 4 2 2 4" xfId="665"/>
    <cellStyle name="Normal 3 2 4 2 2 5" xfId="381"/>
    <cellStyle name="Normal 3 2 4 2 3" xfId="275"/>
    <cellStyle name="Normal 3 2 4 2 3 2" xfId="557"/>
    <cellStyle name="Normal 3 2 4 2 3 2 2" xfId="841"/>
    <cellStyle name="Normal 3 2 4 2 3 3" xfId="701"/>
    <cellStyle name="Normal 3 2 4 2 3 4" xfId="417"/>
    <cellStyle name="Normal 3 2 4 2 4" xfId="487"/>
    <cellStyle name="Normal 3 2 4 2 4 2" xfId="771"/>
    <cellStyle name="Normal 3 2 4 2 5" xfId="631"/>
    <cellStyle name="Normal 3 2 4 2 6" xfId="347"/>
    <cellStyle name="Normal 3 2 4 3" xfId="221"/>
    <cellStyle name="Normal 3 2 4 3 2" xfId="292"/>
    <cellStyle name="Normal 3 2 4 3 2 2" xfId="574"/>
    <cellStyle name="Normal 3 2 4 3 2 2 2" xfId="858"/>
    <cellStyle name="Normal 3 2 4 3 2 3" xfId="718"/>
    <cellStyle name="Normal 3 2 4 3 2 4" xfId="434"/>
    <cellStyle name="Normal 3 2 4 3 3" xfId="504"/>
    <cellStyle name="Normal 3 2 4 3 3 2" xfId="788"/>
    <cellStyle name="Normal 3 2 4 3 4" xfId="648"/>
    <cellStyle name="Normal 3 2 4 3 5" xfId="364"/>
    <cellStyle name="Normal 3 2 4 4" xfId="258"/>
    <cellStyle name="Normal 3 2 4 4 2" xfId="540"/>
    <cellStyle name="Normal 3 2 4 4 2 2" xfId="824"/>
    <cellStyle name="Normal 3 2 4 4 3" xfId="684"/>
    <cellStyle name="Normal 3 2 4 4 4" xfId="400"/>
    <cellStyle name="Normal 3 2 4 5" xfId="470"/>
    <cellStyle name="Normal 3 2 4 5 2" xfId="754"/>
    <cellStyle name="Normal 3 2 4 6" xfId="614"/>
    <cellStyle name="Normal 3 2 4 7" xfId="330"/>
    <cellStyle name="Normal 3 2 5" xfId="138"/>
    <cellStyle name="Normal 3 2 5 2" xfId="205"/>
    <cellStyle name="Normal 3 2 5 2 2" xfId="239"/>
    <cellStyle name="Normal 3 2 5 2 2 2" xfId="310"/>
    <cellStyle name="Normal 3 2 5 2 2 2 2" xfId="592"/>
    <cellStyle name="Normal 3 2 5 2 2 2 2 2" xfId="876"/>
    <cellStyle name="Normal 3 2 5 2 2 2 3" xfId="736"/>
    <cellStyle name="Normal 3 2 5 2 2 2 4" xfId="452"/>
    <cellStyle name="Normal 3 2 5 2 2 3" xfId="522"/>
    <cellStyle name="Normal 3 2 5 2 2 3 2" xfId="806"/>
    <cellStyle name="Normal 3 2 5 2 2 4" xfId="666"/>
    <cellStyle name="Normal 3 2 5 2 2 5" xfId="382"/>
    <cellStyle name="Normal 3 2 5 2 3" xfId="276"/>
    <cellStyle name="Normal 3 2 5 2 3 2" xfId="558"/>
    <cellStyle name="Normal 3 2 5 2 3 2 2" xfId="842"/>
    <cellStyle name="Normal 3 2 5 2 3 3" xfId="702"/>
    <cellStyle name="Normal 3 2 5 2 3 4" xfId="418"/>
    <cellStyle name="Normal 3 2 5 2 4" xfId="488"/>
    <cellStyle name="Normal 3 2 5 2 4 2" xfId="772"/>
    <cellStyle name="Normal 3 2 5 2 5" xfId="632"/>
    <cellStyle name="Normal 3 2 5 2 6" xfId="348"/>
    <cellStyle name="Normal 3 2 5 3" xfId="222"/>
    <cellStyle name="Normal 3 2 5 3 2" xfId="293"/>
    <cellStyle name="Normal 3 2 5 3 2 2" xfId="575"/>
    <cellStyle name="Normal 3 2 5 3 2 2 2" xfId="859"/>
    <cellStyle name="Normal 3 2 5 3 2 3" xfId="719"/>
    <cellStyle name="Normal 3 2 5 3 2 4" xfId="435"/>
    <cellStyle name="Normal 3 2 5 3 3" xfId="505"/>
    <cellStyle name="Normal 3 2 5 3 3 2" xfId="789"/>
    <cellStyle name="Normal 3 2 5 3 4" xfId="649"/>
    <cellStyle name="Normal 3 2 5 3 5" xfId="365"/>
    <cellStyle name="Normal 3 2 5 4" xfId="259"/>
    <cellStyle name="Normal 3 2 5 4 2" xfId="541"/>
    <cellStyle name="Normal 3 2 5 4 2 2" xfId="825"/>
    <cellStyle name="Normal 3 2 5 4 3" xfId="685"/>
    <cellStyle name="Normal 3 2 5 4 4" xfId="401"/>
    <cellStyle name="Normal 3 2 5 5" xfId="471"/>
    <cellStyle name="Normal 3 2 5 5 2" xfId="755"/>
    <cellStyle name="Normal 3 2 5 6" xfId="615"/>
    <cellStyle name="Normal 3 2 5 7" xfId="331"/>
    <cellStyle name="Normal 3 2 6" xfId="139"/>
    <cellStyle name="Normal 3 2 6 2" xfId="206"/>
    <cellStyle name="Normal 3 2 6 2 2" xfId="240"/>
    <cellStyle name="Normal 3 2 6 2 2 2" xfId="311"/>
    <cellStyle name="Normal 3 2 6 2 2 2 2" xfId="593"/>
    <cellStyle name="Normal 3 2 6 2 2 2 2 2" xfId="877"/>
    <cellStyle name="Normal 3 2 6 2 2 2 3" xfId="737"/>
    <cellStyle name="Normal 3 2 6 2 2 2 4" xfId="453"/>
    <cellStyle name="Normal 3 2 6 2 2 3" xfId="523"/>
    <cellStyle name="Normal 3 2 6 2 2 3 2" xfId="807"/>
    <cellStyle name="Normal 3 2 6 2 2 4" xfId="667"/>
    <cellStyle name="Normal 3 2 6 2 2 5" xfId="383"/>
    <cellStyle name="Normal 3 2 6 2 3" xfId="277"/>
    <cellStyle name="Normal 3 2 6 2 3 2" xfId="559"/>
    <cellStyle name="Normal 3 2 6 2 3 2 2" xfId="843"/>
    <cellStyle name="Normal 3 2 6 2 3 3" xfId="703"/>
    <cellStyle name="Normal 3 2 6 2 3 4" xfId="419"/>
    <cellStyle name="Normal 3 2 6 2 4" xfId="489"/>
    <cellStyle name="Normal 3 2 6 2 4 2" xfId="773"/>
    <cellStyle name="Normal 3 2 6 2 5" xfId="633"/>
    <cellStyle name="Normal 3 2 6 2 6" xfId="349"/>
    <cellStyle name="Normal 3 2 6 3" xfId="223"/>
    <cellStyle name="Normal 3 2 6 3 2" xfId="294"/>
    <cellStyle name="Normal 3 2 6 3 2 2" xfId="576"/>
    <cellStyle name="Normal 3 2 6 3 2 2 2" xfId="860"/>
    <cellStyle name="Normal 3 2 6 3 2 3" xfId="720"/>
    <cellStyle name="Normal 3 2 6 3 2 4" xfId="436"/>
    <cellStyle name="Normal 3 2 6 3 3" xfId="506"/>
    <cellStyle name="Normal 3 2 6 3 3 2" xfId="790"/>
    <cellStyle name="Normal 3 2 6 3 4" xfId="650"/>
    <cellStyle name="Normal 3 2 6 3 5" xfId="366"/>
    <cellStyle name="Normal 3 2 6 4" xfId="260"/>
    <cellStyle name="Normal 3 2 6 4 2" xfId="542"/>
    <cellStyle name="Normal 3 2 6 4 2 2" xfId="826"/>
    <cellStyle name="Normal 3 2 6 4 3" xfId="686"/>
    <cellStyle name="Normal 3 2 6 4 4" xfId="402"/>
    <cellStyle name="Normal 3 2 6 5" xfId="472"/>
    <cellStyle name="Normal 3 2 6 5 2" xfId="756"/>
    <cellStyle name="Normal 3 2 6 6" xfId="616"/>
    <cellStyle name="Normal 3 2 6 7" xfId="332"/>
    <cellStyle name="Normal 3 2 7" xfId="140"/>
    <cellStyle name="Normal 3 2 7 2" xfId="207"/>
    <cellStyle name="Normal 3 2 7 2 2" xfId="241"/>
    <cellStyle name="Normal 3 2 7 2 2 2" xfId="312"/>
    <cellStyle name="Normal 3 2 7 2 2 2 2" xfId="594"/>
    <cellStyle name="Normal 3 2 7 2 2 2 2 2" xfId="878"/>
    <cellStyle name="Normal 3 2 7 2 2 2 3" xfId="738"/>
    <cellStyle name="Normal 3 2 7 2 2 2 4" xfId="454"/>
    <cellStyle name="Normal 3 2 7 2 2 3" xfId="524"/>
    <cellStyle name="Normal 3 2 7 2 2 3 2" xfId="808"/>
    <cellStyle name="Normal 3 2 7 2 2 4" xfId="668"/>
    <cellStyle name="Normal 3 2 7 2 2 5" xfId="384"/>
    <cellStyle name="Normal 3 2 7 2 3" xfId="278"/>
    <cellStyle name="Normal 3 2 7 2 3 2" xfId="560"/>
    <cellStyle name="Normal 3 2 7 2 3 2 2" xfId="844"/>
    <cellStyle name="Normal 3 2 7 2 3 3" xfId="704"/>
    <cellStyle name="Normal 3 2 7 2 3 4" xfId="420"/>
    <cellStyle name="Normal 3 2 7 2 4" xfId="490"/>
    <cellStyle name="Normal 3 2 7 2 4 2" xfId="774"/>
    <cellStyle name="Normal 3 2 7 2 5" xfId="634"/>
    <cellStyle name="Normal 3 2 7 2 6" xfId="350"/>
    <cellStyle name="Normal 3 2 7 3" xfId="224"/>
    <cellStyle name="Normal 3 2 7 3 2" xfId="295"/>
    <cellStyle name="Normal 3 2 7 3 2 2" xfId="577"/>
    <cellStyle name="Normal 3 2 7 3 2 2 2" xfId="861"/>
    <cellStyle name="Normal 3 2 7 3 2 3" xfId="721"/>
    <cellStyle name="Normal 3 2 7 3 2 4" xfId="437"/>
    <cellStyle name="Normal 3 2 7 3 3" xfId="507"/>
    <cellStyle name="Normal 3 2 7 3 3 2" xfId="791"/>
    <cellStyle name="Normal 3 2 7 3 4" xfId="651"/>
    <cellStyle name="Normal 3 2 7 3 5" xfId="367"/>
    <cellStyle name="Normal 3 2 7 4" xfId="261"/>
    <cellStyle name="Normal 3 2 7 4 2" xfId="543"/>
    <cellStyle name="Normal 3 2 7 4 2 2" xfId="827"/>
    <cellStyle name="Normal 3 2 7 4 3" xfId="687"/>
    <cellStyle name="Normal 3 2 7 4 4" xfId="403"/>
    <cellStyle name="Normal 3 2 7 5" xfId="473"/>
    <cellStyle name="Normal 3 2 7 5 2" xfId="757"/>
    <cellStyle name="Normal 3 2 7 6" xfId="617"/>
    <cellStyle name="Normal 3 2 7 7" xfId="333"/>
    <cellStyle name="Normal 3 2 8" xfId="141"/>
    <cellStyle name="Normal 3 2 8 2" xfId="208"/>
    <cellStyle name="Normal 3 2 8 2 2" xfId="242"/>
    <cellStyle name="Normal 3 2 8 2 2 2" xfId="313"/>
    <cellStyle name="Normal 3 2 8 2 2 2 2" xfId="595"/>
    <cellStyle name="Normal 3 2 8 2 2 2 2 2" xfId="879"/>
    <cellStyle name="Normal 3 2 8 2 2 2 3" xfId="739"/>
    <cellStyle name="Normal 3 2 8 2 2 2 4" xfId="455"/>
    <cellStyle name="Normal 3 2 8 2 2 3" xfId="525"/>
    <cellStyle name="Normal 3 2 8 2 2 3 2" xfId="809"/>
    <cellStyle name="Normal 3 2 8 2 2 4" xfId="669"/>
    <cellStyle name="Normal 3 2 8 2 2 5" xfId="385"/>
    <cellStyle name="Normal 3 2 8 2 3" xfId="279"/>
    <cellStyle name="Normal 3 2 8 2 3 2" xfId="561"/>
    <cellStyle name="Normal 3 2 8 2 3 2 2" xfId="845"/>
    <cellStyle name="Normal 3 2 8 2 3 3" xfId="705"/>
    <cellStyle name="Normal 3 2 8 2 3 4" xfId="421"/>
    <cellStyle name="Normal 3 2 8 2 4" xfId="491"/>
    <cellStyle name="Normal 3 2 8 2 4 2" xfId="775"/>
    <cellStyle name="Normal 3 2 8 2 5" xfId="635"/>
    <cellStyle name="Normal 3 2 8 2 6" xfId="351"/>
    <cellStyle name="Normal 3 2 8 3" xfId="225"/>
    <cellStyle name="Normal 3 2 8 3 2" xfId="296"/>
    <cellStyle name="Normal 3 2 8 3 2 2" xfId="578"/>
    <cellStyle name="Normal 3 2 8 3 2 2 2" xfId="862"/>
    <cellStyle name="Normal 3 2 8 3 2 3" xfId="722"/>
    <cellStyle name="Normal 3 2 8 3 2 4" xfId="438"/>
    <cellStyle name="Normal 3 2 8 3 3" xfId="508"/>
    <cellStyle name="Normal 3 2 8 3 3 2" xfId="792"/>
    <cellStyle name="Normal 3 2 8 3 4" xfId="652"/>
    <cellStyle name="Normal 3 2 8 3 5" xfId="368"/>
    <cellStyle name="Normal 3 2 8 4" xfId="262"/>
    <cellStyle name="Normal 3 2 8 4 2" xfId="544"/>
    <cellStyle name="Normal 3 2 8 4 2 2" xfId="828"/>
    <cellStyle name="Normal 3 2 8 4 3" xfId="688"/>
    <cellStyle name="Normal 3 2 8 4 4" xfId="404"/>
    <cellStyle name="Normal 3 2 8 5" xfId="474"/>
    <cellStyle name="Normal 3 2 8 5 2" xfId="758"/>
    <cellStyle name="Normal 3 2 8 6" xfId="618"/>
    <cellStyle name="Normal 3 2 8 7" xfId="334"/>
    <cellStyle name="Normal 3 2 9" xfId="201"/>
    <cellStyle name="Normal 3 2 9 2" xfId="235"/>
    <cellStyle name="Normal 3 2 9 2 2" xfId="306"/>
    <cellStyle name="Normal 3 2 9 2 2 2" xfId="588"/>
    <cellStyle name="Normal 3 2 9 2 2 2 2" xfId="872"/>
    <cellStyle name="Normal 3 2 9 2 2 3" xfId="732"/>
    <cellStyle name="Normal 3 2 9 2 2 4" xfId="448"/>
    <cellStyle name="Normal 3 2 9 2 3" xfId="518"/>
    <cellStyle name="Normal 3 2 9 2 3 2" xfId="802"/>
    <cellStyle name="Normal 3 2 9 2 4" xfId="662"/>
    <cellStyle name="Normal 3 2 9 2 5" xfId="378"/>
    <cellStyle name="Normal 3 2 9 3" xfId="272"/>
    <cellStyle name="Normal 3 2 9 3 2" xfId="554"/>
    <cellStyle name="Normal 3 2 9 3 2 2" xfId="838"/>
    <cellStyle name="Normal 3 2 9 3 3" xfId="698"/>
    <cellStyle name="Normal 3 2 9 3 4" xfId="414"/>
    <cellStyle name="Normal 3 2 9 4" xfId="484"/>
    <cellStyle name="Normal 3 2 9 4 2" xfId="768"/>
    <cellStyle name="Normal 3 2 9 5" xfId="628"/>
    <cellStyle name="Normal 3 2 9 6" xfId="344"/>
    <cellStyle name="Normal 3 3" xfId="142"/>
    <cellStyle name="Normal 3 3 2" xfId="209"/>
    <cellStyle name="Normal 3 3 2 2" xfId="243"/>
    <cellStyle name="Normal 3 3 2 2 2" xfId="314"/>
    <cellStyle name="Normal 3 3 2 2 2 2" xfId="596"/>
    <cellStyle name="Normal 3 3 2 2 2 2 2" xfId="880"/>
    <cellStyle name="Normal 3 3 2 2 2 3" xfId="740"/>
    <cellStyle name="Normal 3 3 2 2 2 4" xfId="456"/>
    <cellStyle name="Normal 3 3 2 2 3" xfId="526"/>
    <cellStyle name="Normal 3 3 2 2 3 2" xfId="810"/>
    <cellStyle name="Normal 3 3 2 2 4" xfId="670"/>
    <cellStyle name="Normal 3 3 2 2 5" xfId="386"/>
    <cellStyle name="Normal 3 3 2 3" xfId="280"/>
    <cellStyle name="Normal 3 3 2 3 2" xfId="562"/>
    <cellStyle name="Normal 3 3 2 3 2 2" xfId="846"/>
    <cellStyle name="Normal 3 3 2 3 3" xfId="706"/>
    <cellStyle name="Normal 3 3 2 3 4" xfId="422"/>
    <cellStyle name="Normal 3 3 2 4" xfId="492"/>
    <cellStyle name="Normal 3 3 2 4 2" xfId="776"/>
    <cellStyle name="Normal 3 3 2 5" xfId="636"/>
    <cellStyle name="Normal 3 3 2 6" xfId="352"/>
    <cellStyle name="Normal 3 3 3" xfId="226"/>
    <cellStyle name="Normal 3 3 3 2" xfId="297"/>
    <cellStyle name="Normal 3 3 3 2 2" xfId="579"/>
    <cellStyle name="Normal 3 3 3 2 2 2" xfId="863"/>
    <cellStyle name="Normal 3 3 3 2 3" xfId="723"/>
    <cellStyle name="Normal 3 3 3 2 4" xfId="439"/>
    <cellStyle name="Normal 3 3 3 3" xfId="509"/>
    <cellStyle name="Normal 3 3 3 3 2" xfId="793"/>
    <cellStyle name="Normal 3 3 3 4" xfId="653"/>
    <cellStyle name="Normal 3 3 3 5" xfId="369"/>
    <cellStyle name="Normal 3 3 4" xfId="263"/>
    <cellStyle name="Normal 3 3 4 2" xfId="545"/>
    <cellStyle name="Normal 3 3 4 2 2" xfId="829"/>
    <cellStyle name="Normal 3 3 4 3" xfId="689"/>
    <cellStyle name="Normal 3 3 4 4" xfId="405"/>
    <cellStyle name="Normal 3 3 5" xfId="475"/>
    <cellStyle name="Normal 3 3 5 2" xfId="759"/>
    <cellStyle name="Normal 3 3 6" xfId="619"/>
    <cellStyle name="Normal 3 3 7" xfId="335"/>
    <cellStyle name="Normal 3 4" xfId="143"/>
    <cellStyle name="Normal 3 4 2" xfId="210"/>
    <cellStyle name="Normal 3 4 2 2" xfId="244"/>
    <cellStyle name="Normal 3 4 2 2 2" xfId="315"/>
    <cellStyle name="Normal 3 4 2 2 2 2" xfId="597"/>
    <cellStyle name="Normal 3 4 2 2 2 2 2" xfId="881"/>
    <cellStyle name="Normal 3 4 2 2 2 3" xfId="741"/>
    <cellStyle name="Normal 3 4 2 2 2 4" xfId="457"/>
    <cellStyle name="Normal 3 4 2 2 3" xfId="527"/>
    <cellStyle name="Normal 3 4 2 2 3 2" xfId="811"/>
    <cellStyle name="Normal 3 4 2 2 4" xfId="671"/>
    <cellStyle name="Normal 3 4 2 2 5" xfId="387"/>
    <cellStyle name="Normal 3 4 2 3" xfId="281"/>
    <cellStyle name="Normal 3 4 2 3 2" xfId="563"/>
    <cellStyle name="Normal 3 4 2 3 2 2" xfId="847"/>
    <cellStyle name="Normal 3 4 2 3 3" xfId="707"/>
    <cellStyle name="Normal 3 4 2 3 4" xfId="423"/>
    <cellStyle name="Normal 3 4 2 4" xfId="493"/>
    <cellStyle name="Normal 3 4 2 4 2" xfId="777"/>
    <cellStyle name="Normal 3 4 2 5" xfId="637"/>
    <cellStyle name="Normal 3 4 2 6" xfId="353"/>
    <cellStyle name="Normal 3 4 3" xfId="227"/>
    <cellStyle name="Normal 3 4 3 2" xfId="298"/>
    <cellStyle name="Normal 3 4 3 2 2" xfId="580"/>
    <cellStyle name="Normal 3 4 3 2 2 2" xfId="864"/>
    <cellStyle name="Normal 3 4 3 2 3" xfId="724"/>
    <cellStyle name="Normal 3 4 3 2 4" xfId="440"/>
    <cellStyle name="Normal 3 4 3 3" xfId="510"/>
    <cellStyle name="Normal 3 4 3 3 2" xfId="794"/>
    <cellStyle name="Normal 3 4 3 4" xfId="654"/>
    <cellStyle name="Normal 3 4 3 5" xfId="370"/>
    <cellStyle name="Normal 3 4 4" xfId="264"/>
    <cellStyle name="Normal 3 4 4 2" xfId="546"/>
    <cellStyle name="Normal 3 4 4 2 2" xfId="830"/>
    <cellStyle name="Normal 3 4 4 3" xfId="690"/>
    <cellStyle name="Normal 3 4 4 4" xfId="406"/>
    <cellStyle name="Normal 3 4 5" xfId="476"/>
    <cellStyle name="Normal 3 4 5 2" xfId="760"/>
    <cellStyle name="Normal 3 4 6" xfId="620"/>
    <cellStyle name="Normal 3 4 7" xfId="336"/>
    <cellStyle name="Normal 3 5" xfId="144"/>
    <cellStyle name="Normal 3 5 2" xfId="211"/>
    <cellStyle name="Normal 3 5 2 2" xfId="245"/>
    <cellStyle name="Normal 3 5 2 2 2" xfId="316"/>
    <cellStyle name="Normal 3 5 2 2 2 2" xfId="598"/>
    <cellStyle name="Normal 3 5 2 2 2 2 2" xfId="882"/>
    <cellStyle name="Normal 3 5 2 2 2 3" xfId="742"/>
    <cellStyle name="Normal 3 5 2 2 2 4" xfId="458"/>
    <cellStyle name="Normal 3 5 2 2 3" xfId="528"/>
    <cellStyle name="Normal 3 5 2 2 3 2" xfId="812"/>
    <cellStyle name="Normal 3 5 2 2 4" xfId="672"/>
    <cellStyle name="Normal 3 5 2 2 5" xfId="388"/>
    <cellStyle name="Normal 3 5 2 3" xfId="282"/>
    <cellStyle name="Normal 3 5 2 3 2" xfId="564"/>
    <cellStyle name="Normal 3 5 2 3 2 2" xfId="848"/>
    <cellStyle name="Normal 3 5 2 3 3" xfId="708"/>
    <cellStyle name="Normal 3 5 2 3 4" xfId="424"/>
    <cellStyle name="Normal 3 5 2 4" xfId="494"/>
    <cellStyle name="Normal 3 5 2 4 2" xfId="778"/>
    <cellStyle name="Normal 3 5 2 5" xfId="638"/>
    <cellStyle name="Normal 3 5 2 6" xfId="354"/>
    <cellStyle name="Normal 3 5 3" xfId="228"/>
    <cellStyle name="Normal 3 5 3 2" xfId="299"/>
    <cellStyle name="Normal 3 5 3 2 2" xfId="581"/>
    <cellStyle name="Normal 3 5 3 2 2 2" xfId="865"/>
    <cellStyle name="Normal 3 5 3 2 3" xfId="725"/>
    <cellStyle name="Normal 3 5 3 2 4" xfId="441"/>
    <cellStyle name="Normal 3 5 3 3" xfId="511"/>
    <cellStyle name="Normal 3 5 3 3 2" xfId="795"/>
    <cellStyle name="Normal 3 5 3 4" xfId="655"/>
    <cellStyle name="Normal 3 5 3 5" xfId="371"/>
    <cellStyle name="Normal 3 5 4" xfId="265"/>
    <cellStyle name="Normal 3 5 4 2" xfId="547"/>
    <cellStyle name="Normal 3 5 4 2 2" xfId="831"/>
    <cellStyle name="Normal 3 5 4 3" xfId="691"/>
    <cellStyle name="Normal 3 5 4 4" xfId="407"/>
    <cellStyle name="Normal 3 5 5" xfId="477"/>
    <cellStyle name="Normal 3 5 5 2" xfId="761"/>
    <cellStyle name="Normal 3 5 6" xfId="621"/>
    <cellStyle name="Normal 3 5 7" xfId="337"/>
    <cellStyle name="Normal 3 6" xfId="145"/>
    <cellStyle name="Normal 3 6 2" xfId="212"/>
    <cellStyle name="Normal 3 6 2 2" xfId="246"/>
    <cellStyle name="Normal 3 6 2 2 2" xfId="317"/>
    <cellStyle name="Normal 3 6 2 2 2 2" xfId="599"/>
    <cellStyle name="Normal 3 6 2 2 2 2 2" xfId="883"/>
    <cellStyle name="Normal 3 6 2 2 2 3" xfId="743"/>
    <cellStyle name="Normal 3 6 2 2 2 4" xfId="459"/>
    <cellStyle name="Normal 3 6 2 2 3" xfId="529"/>
    <cellStyle name="Normal 3 6 2 2 3 2" xfId="813"/>
    <cellStyle name="Normal 3 6 2 2 4" xfId="673"/>
    <cellStyle name="Normal 3 6 2 2 5" xfId="389"/>
    <cellStyle name="Normal 3 6 2 3" xfId="283"/>
    <cellStyle name="Normal 3 6 2 3 2" xfId="565"/>
    <cellStyle name="Normal 3 6 2 3 2 2" xfId="849"/>
    <cellStyle name="Normal 3 6 2 3 3" xfId="709"/>
    <cellStyle name="Normal 3 6 2 3 4" xfId="425"/>
    <cellStyle name="Normal 3 6 2 4" xfId="495"/>
    <cellStyle name="Normal 3 6 2 4 2" xfId="779"/>
    <cellStyle name="Normal 3 6 2 5" xfId="639"/>
    <cellStyle name="Normal 3 6 2 6" xfId="355"/>
    <cellStyle name="Normal 3 6 3" xfId="229"/>
    <cellStyle name="Normal 3 6 3 2" xfId="300"/>
    <cellStyle name="Normal 3 6 3 2 2" xfId="582"/>
    <cellStyle name="Normal 3 6 3 2 2 2" xfId="866"/>
    <cellStyle name="Normal 3 6 3 2 3" xfId="726"/>
    <cellStyle name="Normal 3 6 3 2 4" xfId="442"/>
    <cellStyle name="Normal 3 6 3 3" xfId="512"/>
    <cellStyle name="Normal 3 6 3 3 2" xfId="796"/>
    <cellStyle name="Normal 3 6 3 4" xfId="656"/>
    <cellStyle name="Normal 3 6 3 5" xfId="372"/>
    <cellStyle name="Normal 3 6 4" xfId="266"/>
    <cellStyle name="Normal 3 6 4 2" xfId="548"/>
    <cellStyle name="Normal 3 6 4 2 2" xfId="832"/>
    <cellStyle name="Normal 3 6 4 3" xfId="692"/>
    <cellStyle name="Normal 3 6 4 4" xfId="408"/>
    <cellStyle name="Normal 3 6 5" xfId="478"/>
    <cellStyle name="Normal 3 6 5 2" xfId="762"/>
    <cellStyle name="Normal 3 6 6" xfId="622"/>
    <cellStyle name="Normal 3 6 7" xfId="338"/>
    <cellStyle name="Normal 3 7" xfId="146"/>
    <cellStyle name="Normal 3 7 2" xfId="213"/>
    <cellStyle name="Normal 3 7 2 2" xfId="247"/>
    <cellStyle name="Normal 3 7 2 2 2" xfId="318"/>
    <cellStyle name="Normal 3 7 2 2 2 2" xfId="600"/>
    <cellStyle name="Normal 3 7 2 2 2 2 2" xfId="884"/>
    <cellStyle name="Normal 3 7 2 2 2 3" xfId="744"/>
    <cellStyle name="Normal 3 7 2 2 2 4" xfId="460"/>
    <cellStyle name="Normal 3 7 2 2 3" xfId="530"/>
    <cellStyle name="Normal 3 7 2 2 3 2" xfId="814"/>
    <cellStyle name="Normal 3 7 2 2 4" xfId="674"/>
    <cellStyle name="Normal 3 7 2 2 5" xfId="390"/>
    <cellStyle name="Normal 3 7 2 3" xfId="284"/>
    <cellStyle name="Normal 3 7 2 3 2" xfId="566"/>
    <cellStyle name="Normal 3 7 2 3 2 2" xfId="850"/>
    <cellStyle name="Normal 3 7 2 3 3" xfId="710"/>
    <cellStyle name="Normal 3 7 2 3 4" xfId="426"/>
    <cellStyle name="Normal 3 7 2 4" xfId="496"/>
    <cellStyle name="Normal 3 7 2 4 2" xfId="780"/>
    <cellStyle name="Normal 3 7 2 5" xfId="640"/>
    <cellStyle name="Normal 3 7 2 6" xfId="356"/>
    <cellStyle name="Normal 3 7 3" xfId="230"/>
    <cellStyle name="Normal 3 7 3 2" xfId="301"/>
    <cellStyle name="Normal 3 7 3 2 2" xfId="583"/>
    <cellStyle name="Normal 3 7 3 2 2 2" xfId="867"/>
    <cellStyle name="Normal 3 7 3 2 3" xfId="727"/>
    <cellStyle name="Normal 3 7 3 2 4" xfId="443"/>
    <cellStyle name="Normal 3 7 3 3" xfId="513"/>
    <cellStyle name="Normal 3 7 3 3 2" xfId="797"/>
    <cellStyle name="Normal 3 7 3 4" xfId="657"/>
    <cellStyle name="Normal 3 7 3 5" xfId="373"/>
    <cellStyle name="Normal 3 7 4" xfId="267"/>
    <cellStyle name="Normal 3 7 4 2" xfId="549"/>
    <cellStyle name="Normal 3 7 4 2 2" xfId="833"/>
    <cellStyle name="Normal 3 7 4 3" xfId="693"/>
    <cellStyle name="Normal 3 7 4 4" xfId="409"/>
    <cellStyle name="Normal 3 7 5" xfId="479"/>
    <cellStyle name="Normal 3 7 5 2" xfId="763"/>
    <cellStyle name="Normal 3 7 6" xfId="623"/>
    <cellStyle name="Normal 3 7 7" xfId="339"/>
    <cellStyle name="Normal 3 8" xfId="147"/>
    <cellStyle name="Normal 3 8 2" xfId="214"/>
    <cellStyle name="Normal 3 8 2 2" xfId="248"/>
    <cellStyle name="Normal 3 8 2 2 2" xfId="319"/>
    <cellStyle name="Normal 3 8 2 2 2 2" xfId="601"/>
    <cellStyle name="Normal 3 8 2 2 2 2 2" xfId="885"/>
    <cellStyle name="Normal 3 8 2 2 2 3" xfId="745"/>
    <cellStyle name="Normal 3 8 2 2 2 4" xfId="461"/>
    <cellStyle name="Normal 3 8 2 2 3" xfId="531"/>
    <cellStyle name="Normal 3 8 2 2 3 2" xfId="815"/>
    <cellStyle name="Normal 3 8 2 2 4" xfId="675"/>
    <cellStyle name="Normal 3 8 2 2 5" xfId="391"/>
    <cellStyle name="Normal 3 8 2 3" xfId="285"/>
    <cellStyle name="Normal 3 8 2 3 2" xfId="567"/>
    <cellStyle name="Normal 3 8 2 3 2 2" xfId="851"/>
    <cellStyle name="Normal 3 8 2 3 3" xfId="711"/>
    <cellStyle name="Normal 3 8 2 3 4" xfId="427"/>
    <cellStyle name="Normal 3 8 2 4" xfId="497"/>
    <cellStyle name="Normal 3 8 2 4 2" xfId="781"/>
    <cellStyle name="Normal 3 8 2 5" xfId="641"/>
    <cellStyle name="Normal 3 8 2 6" xfId="357"/>
    <cellStyle name="Normal 3 8 3" xfId="231"/>
    <cellStyle name="Normal 3 8 3 2" xfId="302"/>
    <cellStyle name="Normal 3 8 3 2 2" xfId="584"/>
    <cellStyle name="Normal 3 8 3 2 2 2" xfId="868"/>
    <cellStyle name="Normal 3 8 3 2 3" xfId="728"/>
    <cellStyle name="Normal 3 8 3 2 4" xfId="444"/>
    <cellStyle name="Normal 3 8 3 3" xfId="514"/>
    <cellStyle name="Normal 3 8 3 3 2" xfId="798"/>
    <cellStyle name="Normal 3 8 3 4" xfId="658"/>
    <cellStyle name="Normal 3 8 3 5" xfId="374"/>
    <cellStyle name="Normal 3 8 4" xfId="268"/>
    <cellStyle name="Normal 3 8 4 2" xfId="550"/>
    <cellStyle name="Normal 3 8 4 2 2" xfId="834"/>
    <cellStyle name="Normal 3 8 4 3" xfId="694"/>
    <cellStyle name="Normal 3 8 4 4" xfId="410"/>
    <cellStyle name="Normal 3 8 5" xfId="480"/>
    <cellStyle name="Normal 3 8 5 2" xfId="764"/>
    <cellStyle name="Normal 3 8 6" xfId="624"/>
    <cellStyle name="Normal 3 8 7" xfId="340"/>
    <cellStyle name="Normal 3 9" xfId="148"/>
    <cellStyle name="Normal 3 9 2" xfId="215"/>
    <cellStyle name="Normal 3 9 2 2" xfId="249"/>
    <cellStyle name="Normal 3 9 2 2 2" xfId="320"/>
    <cellStyle name="Normal 3 9 2 2 2 2" xfId="602"/>
    <cellStyle name="Normal 3 9 2 2 2 2 2" xfId="886"/>
    <cellStyle name="Normal 3 9 2 2 2 3" xfId="746"/>
    <cellStyle name="Normal 3 9 2 2 2 4" xfId="462"/>
    <cellStyle name="Normal 3 9 2 2 3" xfId="532"/>
    <cellStyle name="Normal 3 9 2 2 3 2" xfId="816"/>
    <cellStyle name="Normal 3 9 2 2 4" xfId="676"/>
    <cellStyle name="Normal 3 9 2 2 5" xfId="392"/>
    <cellStyle name="Normal 3 9 2 3" xfId="286"/>
    <cellStyle name="Normal 3 9 2 3 2" xfId="568"/>
    <cellStyle name="Normal 3 9 2 3 2 2" xfId="852"/>
    <cellStyle name="Normal 3 9 2 3 3" xfId="712"/>
    <cellStyle name="Normal 3 9 2 3 4" xfId="428"/>
    <cellStyle name="Normal 3 9 2 4" xfId="498"/>
    <cellStyle name="Normal 3 9 2 4 2" xfId="782"/>
    <cellStyle name="Normal 3 9 2 5" xfId="642"/>
    <cellStyle name="Normal 3 9 2 6" xfId="358"/>
    <cellStyle name="Normal 3 9 3" xfId="232"/>
    <cellStyle name="Normal 3 9 3 2" xfId="303"/>
    <cellStyle name="Normal 3 9 3 2 2" xfId="585"/>
    <cellStyle name="Normal 3 9 3 2 2 2" xfId="869"/>
    <cellStyle name="Normal 3 9 3 2 3" xfId="729"/>
    <cellStyle name="Normal 3 9 3 2 4" xfId="445"/>
    <cellStyle name="Normal 3 9 3 3" xfId="515"/>
    <cellStyle name="Normal 3 9 3 3 2" xfId="799"/>
    <cellStyle name="Normal 3 9 3 4" xfId="659"/>
    <cellStyle name="Normal 3 9 3 5" xfId="375"/>
    <cellStyle name="Normal 3 9 4" xfId="269"/>
    <cellStyle name="Normal 3 9 4 2" xfId="551"/>
    <cellStyle name="Normal 3 9 4 2 2" xfId="835"/>
    <cellStyle name="Normal 3 9 4 3" xfId="695"/>
    <cellStyle name="Normal 3 9 4 4" xfId="411"/>
    <cellStyle name="Normal 3 9 5" xfId="481"/>
    <cellStyle name="Normal 3 9 5 2" xfId="765"/>
    <cellStyle name="Normal 3 9 6" xfId="625"/>
    <cellStyle name="Normal 3 9 7" xfId="341"/>
    <cellStyle name="Normal 4" xfId="149"/>
    <cellStyle name="Normal 4 2" xfId="216"/>
    <cellStyle name="Normal 4 2 2" xfId="250"/>
    <cellStyle name="Normal 4 2 2 2" xfId="321"/>
    <cellStyle name="Normal 4 2 2 2 2" xfId="603"/>
    <cellStyle name="Normal 4 2 2 2 2 2" xfId="887"/>
    <cellStyle name="Normal 4 2 2 2 3" xfId="747"/>
    <cellStyle name="Normal 4 2 2 2 4" xfId="463"/>
    <cellStyle name="Normal 4 2 2 3" xfId="533"/>
    <cellStyle name="Normal 4 2 2 3 2" xfId="817"/>
    <cellStyle name="Normal 4 2 2 4" xfId="677"/>
    <cellStyle name="Normal 4 2 2 5" xfId="393"/>
    <cellStyle name="Normal 4 2 3" xfId="287"/>
    <cellStyle name="Normal 4 2 3 2" xfId="569"/>
    <cellStyle name="Normal 4 2 3 2 2" xfId="853"/>
    <cellStyle name="Normal 4 2 3 3" xfId="713"/>
    <cellStyle name="Normal 4 2 3 4" xfId="429"/>
    <cellStyle name="Normal 4 2 4" xfId="499"/>
    <cellStyle name="Normal 4 2 4 2" xfId="783"/>
    <cellStyle name="Normal 4 2 5" xfId="643"/>
    <cellStyle name="Normal 4 2 6" xfId="359"/>
    <cellStyle name="Normal 4 3" xfId="233"/>
    <cellStyle name="Normal 4 3 2" xfId="304"/>
    <cellStyle name="Normal 4 3 2 2" xfId="586"/>
    <cellStyle name="Normal 4 3 2 2 2" xfId="870"/>
    <cellStyle name="Normal 4 3 2 3" xfId="730"/>
    <cellStyle name="Normal 4 3 2 4" xfId="446"/>
    <cellStyle name="Normal 4 3 3" xfId="516"/>
    <cellStyle name="Normal 4 3 3 2" xfId="800"/>
    <cellStyle name="Normal 4 3 4" xfId="660"/>
    <cellStyle name="Normal 4 3 5" xfId="376"/>
    <cellStyle name="Normal 4 4" xfId="270"/>
    <cellStyle name="Normal 4 4 2" xfId="552"/>
    <cellStyle name="Normal 4 4 2 2" xfId="836"/>
    <cellStyle name="Normal 4 4 3" xfId="696"/>
    <cellStyle name="Normal 4 4 4" xfId="412"/>
    <cellStyle name="Normal 4 5" xfId="482"/>
    <cellStyle name="Normal 4 5 2" xfId="766"/>
    <cellStyle name="Normal 4 6" xfId="626"/>
    <cellStyle name="Normal 4 7" xfId="342"/>
    <cellStyle name="Normal 5" xfId="150"/>
    <cellStyle name="Normal 6" xfId="253"/>
    <cellStyle name="Normal 7" xfId="607"/>
    <cellStyle name="Normal 7 2" xfId="609"/>
    <cellStyle name="Normal 8" xfId="890"/>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Percent 5" xfId="893"/>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4">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2"/>
  <sheetViews>
    <sheetView zoomScaleNormal="100" workbookViewId="0">
      <selection activeCell="B2" sqref="B2:C2"/>
    </sheetView>
  </sheetViews>
  <sheetFormatPr defaultColWidth="9.140625" defaultRowHeight="12.75" x14ac:dyDescent="0.2"/>
  <cols>
    <col min="1" max="1" width="2.42578125" style="170" bestFit="1" customWidth="1"/>
    <col min="2" max="2" width="52.140625" style="170" bestFit="1" customWidth="1"/>
    <col min="3" max="3" width="27" style="170" bestFit="1" customWidth="1"/>
    <col min="4" max="16384" width="9.140625" style="170"/>
  </cols>
  <sheetData>
    <row r="1" spans="1:3" x14ac:dyDescent="0.2">
      <c r="A1" s="172"/>
      <c r="B1" s="308" t="s">
        <v>144</v>
      </c>
      <c r="C1" s="309"/>
    </row>
    <row r="2" spans="1:3" x14ac:dyDescent="0.2">
      <c r="A2" s="172"/>
      <c r="B2" s="308" t="s">
        <v>145</v>
      </c>
      <c r="C2" s="310"/>
    </row>
    <row r="3" spans="1:3" x14ac:dyDescent="0.2">
      <c r="A3" s="172"/>
      <c r="B3" s="311" t="s">
        <v>150</v>
      </c>
      <c r="C3" s="312"/>
    </row>
    <row r="4" spans="1:3" ht="13.5" thickBot="1" x14ac:dyDescent="0.25">
      <c r="B4" s="172"/>
      <c r="C4" s="172"/>
    </row>
    <row r="5" spans="1:3" x14ac:dyDescent="0.2">
      <c r="A5" s="174"/>
      <c r="B5" s="173"/>
      <c r="C5" s="171"/>
    </row>
    <row r="6" spans="1:3" x14ac:dyDescent="0.2">
      <c r="A6" s="175" t="s">
        <v>0</v>
      </c>
      <c r="B6" s="84" t="s">
        <v>86</v>
      </c>
      <c r="C6" s="64" t="s">
        <v>161</v>
      </c>
    </row>
    <row r="7" spans="1:3" x14ac:dyDescent="0.2">
      <c r="A7" s="175" t="s">
        <v>1</v>
      </c>
      <c r="B7" s="84" t="s">
        <v>136</v>
      </c>
      <c r="C7" s="65">
        <v>0</v>
      </c>
    </row>
    <row r="8" spans="1:3" x14ac:dyDescent="0.2">
      <c r="A8" s="175" t="s">
        <v>2</v>
      </c>
      <c r="B8" s="84" t="s">
        <v>89</v>
      </c>
      <c r="C8" s="64" t="s">
        <v>158</v>
      </c>
    </row>
    <row r="9" spans="1:3" x14ac:dyDescent="0.2">
      <c r="A9" s="175" t="s">
        <v>3</v>
      </c>
      <c r="B9" s="84" t="s">
        <v>90</v>
      </c>
      <c r="C9" s="64" t="s">
        <v>159</v>
      </c>
    </row>
    <row r="10" spans="1:3" ht="13.5" thickBot="1" x14ac:dyDescent="0.25">
      <c r="A10" s="176" t="s">
        <v>4</v>
      </c>
      <c r="B10" s="85" t="s">
        <v>87</v>
      </c>
      <c r="C10" s="133" t="s">
        <v>160</v>
      </c>
    </row>
    <row r="11" spans="1:3" x14ac:dyDescent="0.2">
      <c r="A11" s="172"/>
      <c r="B11" s="172"/>
    </row>
    <row r="12" spans="1:3" x14ac:dyDescent="0.2">
      <c r="A12" s="172"/>
      <c r="B12" s="172"/>
    </row>
    <row r="13" spans="1:3" x14ac:dyDescent="0.2">
      <c r="A13" s="172"/>
      <c r="B13" s="172"/>
    </row>
    <row r="14" spans="1:3" x14ac:dyDescent="0.2">
      <c r="A14" s="172"/>
      <c r="B14" s="1" t="s">
        <v>103</v>
      </c>
    </row>
    <row r="15" spans="1:3" x14ac:dyDescent="0.2">
      <c r="A15" s="172"/>
      <c r="B15" s="1" t="s">
        <v>143</v>
      </c>
    </row>
    <row r="16" spans="1:3" x14ac:dyDescent="0.2">
      <c r="A16" s="172"/>
      <c r="B16" s="172"/>
    </row>
    <row r="17" spans="1:2" x14ac:dyDescent="0.2">
      <c r="A17" s="172"/>
      <c r="B17" s="172"/>
    </row>
    <row r="18" spans="1:2" x14ac:dyDescent="0.2">
      <c r="A18" s="172"/>
      <c r="B18" s="172"/>
    </row>
    <row r="19" spans="1:2" x14ac:dyDescent="0.2">
      <c r="A19" s="172"/>
      <c r="B19" s="2" t="s">
        <v>152</v>
      </c>
    </row>
    <row r="20" spans="1:2" x14ac:dyDescent="0.2">
      <c r="A20" s="172"/>
      <c r="B20" s="2" t="s">
        <v>151</v>
      </c>
    </row>
    <row r="21" spans="1:2" ht="25.5" x14ac:dyDescent="0.2">
      <c r="A21" s="172"/>
      <c r="B21" s="190" t="s">
        <v>153</v>
      </c>
    </row>
    <row r="22" spans="1:2" ht="25.5" x14ac:dyDescent="0.2">
      <c r="A22" s="172"/>
      <c r="B22" s="304" t="s">
        <v>155</v>
      </c>
    </row>
  </sheetData>
  <sheetProtection algorithmName="SHA-1" hashValue="WAC2KwiMaQdBBlBEj1TbGHJN8g4=" saltValue="OgBLdvBtRaSh7OZxIzyeAQ==" spinCount="100000" sheet="1" objects="1" scenarios="1" formatCells="0" formatColumns="0" formatRows="0"/>
  <mergeCells count="3">
    <mergeCell ref="B1:C1"/>
    <mergeCell ref="B2:C2"/>
    <mergeCell ref="B3:C3"/>
  </mergeCells>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orientation="portrait"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P60"/>
  <sheetViews>
    <sheetView topLeftCell="E1" zoomScale="80" zoomScaleNormal="80" workbookViewId="0">
      <selection activeCell="N24" sqref="N24"/>
    </sheetView>
  </sheetViews>
  <sheetFormatPr defaultColWidth="9.28515625" defaultRowHeight="12.75" x14ac:dyDescent="0.2"/>
  <cols>
    <col min="1" max="1" width="1.7109375" style="147" customWidth="1"/>
    <col min="2" max="2" width="3.5703125" style="148" customWidth="1"/>
    <col min="3" max="3" width="5.42578125" style="148" customWidth="1"/>
    <col min="4" max="4" width="84" style="148" customWidth="1"/>
    <col min="5" max="5" width="27.140625" style="148" customWidth="1"/>
    <col min="6" max="6" width="25.28515625" style="148" customWidth="1"/>
    <col min="7" max="15" width="19.42578125" style="148" customWidth="1"/>
    <col min="16" max="16" width="21.1406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A3" s="162"/>
      <c r="B3" s="1" t="s">
        <v>59</v>
      </c>
      <c r="C3" s="2"/>
      <c r="D3" s="2"/>
    </row>
    <row r="4" spans="1:16" x14ac:dyDescent="0.2">
      <c r="B4" s="2"/>
      <c r="C4" s="2"/>
      <c r="D4" s="2"/>
    </row>
    <row r="5" spans="1:16" s="137" customFormat="1" x14ac:dyDescent="0.2">
      <c r="A5" s="149"/>
      <c r="B5" s="60" t="s">
        <v>88</v>
      </c>
      <c r="C5" s="3"/>
      <c r="D5" s="3"/>
      <c r="E5" s="163"/>
      <c r="F5" s="163"/>
      <c r="G5" s="148"/>
      <c r="H5" s="50" t="s">
        <v>63</v>
      </c>
      <c r="I5" s="148"/>
      <c r="J5" s="148"/>
      <c r="K5" s="163"/>
      <c r="L5" s="163"/>
      <c r="M5" s="148"/>
      <c r="N5" s="135"/>
      <c r="O5" s="148"/>
      <c r="P5" s="148"/>
    </row>
    <row r="6" spans="1:16" s="137" customFormat="1" x14ac:dyDescent="0.2">
      <c r="A6" s="149"/>
      <c r="B6" s="329">
        <f>'Cover Page'!C7</f>
        <v>0</v>
      </c>
      <c r="C6" s="330"/>
      <c r="D6" s="330"/>
      <c r="E6" s="326" t="s">
        <v>106</v>
      </c>
      <c r="F6" s="327"/>
      <c r="G6" s="148"/>
      <c r="H6" s="52" t="str">
        <f>'Cover Page'!C10</f>
        <v>NO</v>
      </c>
      <c r="I6" s="148"/>
      <c r="J6" s="148"/>
      <c r="K6" s="164"/>
      <c r="L6" s="164"/>
      <c r="M6" s="148"/>
      <c r="N6" s="136"/>
      <c r="O6" s="148"/>
      <c r="P6" s="148"/>
    </row>
    <row r="7" spans="1:16" s="137" customFormat="1" x14ac:dyDescent="0.2">
      <c r="A7" s="149"/>
      <c r="B7" s="60" t="s">
        <v>89</v>
      </c>
      <c r="C7" s="3"/>
      <c r="D7" s="3"/>
      <c r="E7" s="327"/>
      <c r="F7" s="327"/>
      <c r="G7" s="148"/>
      <c r="H7" s="147"/>
      <c r="K7" s="164"/>
      <c r="L7" s="164"/>
      <c r="M7" s="148"/>
      <c r="N7" s="147"/>
    </row>
    <row r="8" spans="1:16" s="137" customFormat="1" x14ac:dyDescent="0.2">
      <c r="A8" s="149"/>
      <c r="B8" s="331" t="str">
        <f>'Cover Page'!C8</f>
        <v>Aetna Life Insurance Company</v>
      </c>
      <c r="C8" s="330"/>
      <c r="D8" s="330"/>
      <c r="E8" s="327"/>
      <c r="F8" s="327"/>
      <c r="G8" s="148"/>
      <c r="H8" s="165"/>
      <c r="K8" s="322"/>
      <c r="L8" s="322"/>
      <c r="M8" s="148"/>
      <c r="N8" s="165"/>
    </row>
    <row r="9" spans="1:16" s="137" customFormat="1" x14ac:dyDescent="0.2">
      <c r="A9" s="149"/>
      <c r="B9" s="61" t="s">
        <v>91</v>
      </c>
      <c r="C9" s="3"/>
      <c r="D9" s="3"/>
      <c r="E9" s="327"/>
      <c r="F9" s="327"/>
      <c r="H9" s="149"/>
      <c r="I9" s="148"/>
      <c r="J9" s="148"/>
      <c r="K9" s="166"/>
      <c r="L9" s="166"/>
      <c r="N9" s="149"/>
      <c r="O9" s="148"/>
      <c r="P9" s="148"/>
    </row>
    <row r="10" spans="1:16" s="137" customFormat="1" x14ac:dyDescent="0.2">
      <c r="A10" s="149"/>
      <c r="B10" s="332" t="str">
        <f>'Cover Page'!C9</f>
        <v>0</v>
      </c>
      <c r="C10" s="330"/>
      <c r="D10" s="330"/>
      <c r="E10" s="327"/>
      <c r="F10" s="327"/>
      <c r="G10" s="148"/>
      <c r="H10" s="136"/>
      <c r="K10" s="322"/>
      <c r="L10" s="322"/>
      <c r="M10" s="148"/>
      <c r="N10" s="136"/>
    </row>
    <row r="11" spans="1:16" s="137" customFormat="1" x14ac:dyDescent="0.2">
      <c r="A11" s="149"/>
      <c r="B11" s="61" t="s">
        <v>86</v>
      </c>
      <c r="C11" s="3"/>
      <c r="D11" s="3"/>
      <c r="E11" s="327"/>
      <c r="F11" s="327"/>
      <c r="H11" s="167"/>
      <c r="I11" s="148"/>
      <c r="J11" s="148"/>
      <c r="K11" s="166"/>
      <c r="L11" s="166"/>
      <c r="N11" s="167"/>
      <c r="O11" s="148"/>
      <c r="P11" s="148"/>
    </row>
    <row r="12" spans="1:16" s="137" customFormat="1" x14ac:dyDescent="0.2">
      <c r="A12" s="149"/>
      <c r="B12" s="332" t="str">
        <f>'Cover Page'!C6</f>
        <v>2017</v>
      </c>
      <c r="C12" s="333"/>
      <c r="D12" s="333"/>
      <c r="E12" s="168"/>
      <c r="F12" s="168"/>
      <c r="G12" s="153"/>
      <c r="H12" s="153"/>
      <c r="I12" s="148"/>
      <c r="J12" s="148"/>
      <c r="K12" s="168"/>
      <c r="L12" s="168"/>
      <c r="M12" s="153"/>
      <c r="N12" s="153"/>
      <c r="O12" s="148"/>
      <c r="P12" s="148"/>
    </row>
    <row r="13" spans="1:16" s="137" customFormat="1" ht="13.5" thickBot="1" x14ac:dyDescent="0.25">
      <c r="A13" s="149"/>
      <c r="B13" s="2"/>
      <c r="C13" s="2"/>
      <c r="D13" s="9"/>
      <c r="G13" s="153"/>
      <c r="H13" s="153"/>
      <c r="I13" s="148"/>
      <c r="J13" s="148"/>
      <c r="M13" s="153"/>
      <c r="N13" s="153"/>
      <c r="O13" s="148"/>
      <c r="P13" s="148"/>
    </row>
    <row r="14" spans="1:16" ht="13.7" customHeight="1" thickBot="1" x14ac:dyDescent="0.25">
      <c r="B14" s="2"/>
      <c r="C14" s="2"/>
      <c r="D14" s="9"/>
      <c r="E14" s="318" t="s">
        <v>33</v>
      </c>
      <c r="F14" s="319"/>
      <c r="G14" s="319"/>
      <c r="H14" s="319"/>
      <c r="I14" s="319"/>
      <c r="J14" s="319"/>
      <c r="K14" s="318" t="s">
        <v>33</v>
      </c>
      <c r="L14" s="319"/>
      <c r="M14" s="319"/>
      <c r="N14" s="319"/>
      <c r="O14" s="319"/>
      <c r="P14" s="323"/>
    </row>
    <row r="15" spans="1:16" ht="13.7" customHeight="1" thickBot="1" x14ac:dyDescent="0.25">
      <c r="B15" s="2"/>
      <c r="C15" s="2"/>
      <c r="D15" s="9"/>
      <c r="E15" s="315" t="s">
        <v>107</v>
      </c>
      <c r="F15" s="316"/>
      <c r="G15" s="316"/>
      <c r="H15" s="316"/>
      <c r="I15" s="316"/>
      <c r="J15" s="317"/>
      <c r="K15" s="315" t="s">
        <v>108</v>
      </c>
      <c r="L15" s="316"/>
      <c r="M15" s="316"/>
      <c r="N15" s="316"/>
      <c r="O15" s="316"/>
      <c r="P15" s="317"/>
    </row>
    <row r="16" spans="1:16" ht="13.7" customHeight="1" thickBot="1" x14ac:dyDescent="0.25">
      <c r="B16" s="2"/>
      <c r="C16" s="2"/>
      <c r="D16" s="9"/>
      <c r="E16" s="313" t="s">
        <v>8</v>
      </c>
      <c r="F16" s="314"/>
      <c r="G16" s="313" t="s">
        <v>9</v>
      </c>
      <c r="H16" s="314"/>
      <c r="I16" s="320" t="s">
        <v>10</v>
      </c>
      <c r="J16" s="321"/>
      <c r="K16" s="313" t="s">
        <v>8</v>
      </c>
      <c r="L16" s="314"/>
      <c r="M16" s="313" t="s">
        <v>9</v>
      </c>
      <c r="N16" s="314"/>
      <c r="O16" s="320" t="s">
        <v>10</v>
      </c>
      <c r="P16" s="321"/>
    </row>
    <row r="17" spans="2:16" ht="13.7" customHeight="1" x14ac:dyDescent="0.2">
      <c r="B17" s="2"/>
      <c r="C17" s="2"/>
      <c r="D17" s="9"/>
      <c r="E17" s="193" t="s">
        <v>154</v>
      </c>
      <c r="F17" s="198" t="s">
        <v>154</v>
      </c>
      <c r="G17" s="193" t="s">
        <v>154</v>
      </c>
      <c r="H17" s="194" t="s">
        <v>154</v>
      </c>
      <c r="I17" s="193" t="s">
        <v>154</v>
      </c>
      <c r="J17" s="194" t="s">
        <v>154</v>
      </c>
      <c r="K17" s="193" t="s">
        <v>154</v>
      </c>
      <c r="L17" s="194" t="s">
        <v>154</v>
      </c>
      <c r="M17" s="193" t="s">
        <v>154</v>
      </c>
      <c r="N17" s="194" t="s">
        <v>154</v>
      </c>
      <c r="O17" s="193" t="s">
        <v>154</v>
      </c>
      <c r="P17" s="194" t="s">
        <v>154</v>
      </c>
    </row>
    <row r="18" spans="2:16" ht="21" customHeight="1" thickBot="1" x14ac:dyDescent="0.25">
      <c r="B18" s="334" t="s">
        <v>156</v>
      </c>
      <c r="C18" s="335"/>
      <c r="D18" s="336"/>
      <c r="E18" s="192" t="str">
        <f>"12/31/"&amp;""&amp;'Cover Page'!C$6</f>
        <v>12/31/2017</v>
      </c>
      <c r="F18" s="199">
        <f>DATE(YEAR(E18)+0,MONTH(E18)+3,DAY(E18)+0)</f>
        <v>43190</v>
      </c>
      <c r="G18" s="192" t="str">
        <f>"12/31/"&amp;""&amp;'Cover Page'!C$6</f>
        <v>12/31/2017</v>
      </c>
      <c r="H18" s="195">
        <f>DATE(YEAR(G18)+0,MONTH(G18)+3,DAY(G18)+0)</f>
        <v>43190</v>
      </c>
      <c r="I18" s="192" t="str">
        <f>"12/31/"&amp;""&amp;'Cover Page'!C$6</f>
        <v>12/31/2017</v>
      </c>
      <c r="J18" s="195">
        <f>DATE(YEAR(I18)+0,MONTH(I18)+3,DAY(I18)+0)</f>
        <v>43190</v>
      </c>
      <c r="K18" s="192" t="str">
        <f>"12/31/"&amp;""&amp;'Cover Page'!C$6</f>
        <v>12/31/2017</v>
      </c>
      <c r="L18" s="195">
        <f>DATE(YEAR(K18)+0,MONTH(K18)+3,DAY(K18)+0)</f>
        <v>43190</v>
      </c>
      <c r="M18" s="192" t="str">
        <f>"12/31/"&amp;""&amp;'Cover Page'!C$6</f>
        <v>12/31/2017</v>
      </c>
      <c r="N18" s="195">
        <f>DATE(YEAR(M18)+0,MONTH(M18)+3,DAY(M18)+0)</f>
        <v>43190</v>
      </c>
      <c r="O18" s="192" t="str">
        <f>"12/31/"&amp;""&amp;'Cover Page'!C$6</f>
        <v>12/31/2017</v>
      </c>
      <c r="P18" s="195">
        <f>DATE(YEAR(O18)+0,MONTH(O18)+3,DAY(O18)+0)</f>
        <v>43190</v>
      </c>
    </row>
    <row r="19" spans="2:16" s="147" customFormat="1" ht="20.25" customHeight="1" thickBot="1" x14ac:dyDescent="0.25">
      <c r="B19" s="337"/>
      <c r="C19" s="338"/>
      <c r="D19" s="339"/>
      <c r="E19" s="34">
        <v>1</v>
      </c>
      <c r="F19" s="35">
        <v>2</v>
      </c>
      <c r="G19" s="200">
        <v>3</v>
      </c>
      <c r="H19" s="201">
        <v>4</v>
      </c>
      <c r="I19" s="200">
        <v>5</v>
      </c>
      <c r="J19" s="201">
        <v>6</v>
      </c>
      <c r="K19" s="200">
        <v>7</v>
      </c>
      <c r="L19" s="201">
        <v>8</v>
      </c>
      <c r="M19" s="200">
        <v>9</v>
      </c>
      <c r="N19" s="201">
        <v>10</v>
      </c>
      <c r="O19" s="200">
        <v>11</v>
      </c>
      <c r="P19" s="202">
        <v>12</v>
      </c>
    </row>
    <row r="20" spans="2:16" x14ac:dyDescent="0.2">
      <c r="B20" s="10" t="s">
        <v>0</v>
      </c>
      <c r="C20" s="11" t="s">
        <v>32</v>
      </c>
      <c r="D20" s="12"/>
      <c r="E20" s="204"/>
      <c r="F20" s="205"/>
      <c r="G20" s="206"/>
      <c r="H20" s="207"/>
      <c r="I20" s="208"/>
      <c r="J20" s="206"/>
      <c r="K20" s="204"/>
      <c r="L20" s="205"/>
      <c r="M20" s="208"/>
      <c r="N20" s="207"/>
      <c r="O20" s="208"/>
      <c r="P20" s="209"/>
    </row>
    <row r="21" spans="2:16" x14ac:dyDescent="0.2">
      <c r="B21" s="13"/>
      <c r="C21" s="14">
        <v>1.1000000000000001</v>
      </c>
      <c r="D21" s="15" t="s">
        <v>38</v>
      </c>
      <c r="E21" s="71">
        <f>'Pt 2 Premium and Claims'!E22+'Pt 2 Premium and Claims'!E23-'Pt 2 Premium and Claims'!E24-'Pt 2 Premium and Claims'!E25</f>
        <v>0</v>
      </c>
      <c r="F21" s="72">
        <f>'Pt 2 Premium and Claims'!F22+'Pt 2 Premium and Claims'!F23-'Pt 2 Premium and Claims'!F24-'Pt 2 Premium and Claims'!F25</f>
        <v>0</v>
      </c>
      <c r="G21" s="73">
        <f>'Pt 2 Premium and Claims'!G22+'Pt 2 Premium and Claims'!G23-'Pt 2 Premium and Claims'!G24-'Pt 2 Premium and Claims'!G25</f>
        <v>0</v>
      </c>
      <c r="H21" s="72">
        <f>'Pt 2 Premium and Claims'!H22+'Pt 2 Premium and Claims'!H23-'Pt 2 Premium and Claims'!H24-'Pt 2 Premium and Claims'!H25</f>
        <v>0</v>
      </c>
      <c r="I21" s="71">
        <f>'Pt 2 Premium and Claims'!I22+'Pt 2 Premium and Claims'!I23-'Pt 2 Premium and Claims'!I24-'Pt 2 Premium and Claims'!I25</f>
        <v>0</v>
      </c>
      <c r="J21" s="72">
        <f>'Pt 2 Premium and Claims'!J22+'Pt 2 Premium and Claims'!J23-'Pt 2 Premium and Claims'!J24-'Pt 2 Premium and Claims'!J25</f>
        <v>0</v>
      </c>
      <c r="K21" s="71">
        <f>'Pt 2 Premium and Claims'!K22+'Pt 2 Premium and Claims'!K23-'Pt 2 Premium and Claims'!K24-'Pt 2 Premium and Claims'!K25</f>
        <v>0</v>
      </c>
      <c r="L21" s="72">
        <f>'Pt 2 Premium and Claims'!L22+'Pt 2 Premium and Claims'!L23-'Pt 2 Premium and Claims'!L24-'Pt 2 Premium and Claims'!L25</f>
        <v>0</v>
      </c>
      <c r="M21" s="71">
        <f>'Pt 2 Premium and Claims'!M22+'Pt 2 Premium and Claims'!M23-'Pt 2 Premium and Claims'!M24-'Pt 2 Premium and Claims'!M25</f>
        <v>7829242</v>
      </c>
      <c r="N21" s="72">
        <f>'Pt 2 Premium and Claims'!N22+'Pt 2 Premium and Claims'!N23-'Pt 2 Premium and Claims'!N24-'Pt 2 Premium and Claims'!N25</f>
        <v>7829242</v>
      </c>
      <c r="O21" s="71">
        <f>'Pt 2 Premium and Claims'!O22+'Pt 2 Premium and Claims'!O23-'Pt 2 Premium and Claims'!O24-'Pt 2 Premium and Claims'!O25</f>
        <v>148755597</v>
      </c>
      <c r="P21" s="72">
        <f>'Pt 2 Premium and Claims'!P22+'Pt 2 Premium and Claims'!P23-'Pt 2 Premium and Claims'!P24-'Pt 2 Premium and Claims'!P25</f>
        <v>148755597</v>
      </c>
    </row>
    <row r="22" spans="2:16" s="147" customFormat="1" x14ac:dyDescent="0.2">
      <c r="B22" s="48"/>
      <c r="C22" s="49"/>
      <c r="D22" s="47"/>
      <c r="E22" s="210"/>
      <c r="F22" s="211"/>
      <c r="G22" s="212"/>
      <c r="H22" s="213"/>
      <c r="I22" s="210"/>
      <c r="J22" s="214"/>
      <c r="K22" s="210"/>
      <c r="L22" s="211"/>
      <c r="M22" s="210"/>
      <c r="N22" s="213"/>
      <c r="O22" s="210"/>
      <c r="P22" s="211"/>
    </row>
    <row r="23" spans="2:16" s="147" customFormat="1" x14ac:dyDescent="0.2">
      <c r="B23" s="10" t="s">
        <v>1</v>
      </c>
      <c r="C23" s="11" t="s">
        <v>6</v>
      </c>
      <c r="D23" s="18"/>
      <c r="E23" s="208"/>
      <c r="F23" s="215"/>
      <c r="G23" s="206"/>
      <c r="H23" s="216"/>
      <c r="I23" s="208"/>
      <c r="J23" s="217"/>
      <c r="K23" s="208"/>
      <c r="L23" s="215"/>
      <c r="M23" s="208"/>
      <c r="N23" s="216"/>
      <c r="O23" s="208"/>
      <c r="P23" s="215"/>
    </row>
    <row r="24" spans="2:16" s="147" customFormat="1" x14ac:dyDescent="0.2">
      <c r="B24" s="19"/>
      <c r="C24" s="20">
        <v>2.1</v>
      </c>
      <c r="D24" s="15" t="s">
        <v>135</v>
      </c>
      <c r="E24" s="71">
        <f>'Pt 2 Premium and Claims'!E51</f>
        <v>0</v>
      </c>
      <c r="F24" s="72">
        <f>'Pt 2 Premium and Claims'!F51</f>
        <v>0</v>
      </c>
      <c r="G24" s="73">
        <f>'Pt 2 Premium and Claims'!G51</f>
        <v>0</v>
      </c>
      <c r="H24" s="72">
        <f>'Pt 2 Premium and Claims'!H51</f>
        <v>0</v>
      </c>
      <c r="I24" s="71">
        <f>'Pt 2 Premium and Claims'!I51</f>
        <v>0</v>
      </c>
      <c r="J24" s="72">
        <f>'Pt 2 Premium and Claims'!J51</f>
        <v>0</v>
      </c>
      <c r="K24" s="71">
        <f>'Pt 2 Premium and Claims'!K51</f>
        <v>0</v>
      </c>
      <c r="L24" s="72">
        <f>'Pt 2 Premium and Claims'!L51</f>
        <v>0</v>
      </c>
      <c r="M24" s="71">
        <f>'Pt 2 Premium and Claims'!M51</f>
        <v>6088394</v>
      </c>
      <c r="N24" s="72">
        <f>'Pt 2 Premium and Claims'!N51</f>
        <v>4564794</v>
      </c>
      <c r="O24" s="71">
        <f>'Pt 2 Premium and Claims'!O51</f>
        <v>125100171</v>
      </c>
      <c r="P24" s="72">
        <f>'Pt 2 Premium and Claims'!P51</f>
        <v>93794261</v>
      </c>
    </row>
    <row r="25" spans="2:16" s="147" customFormat="1" x14ac:dyDescent="0.2">
      <c r="B25" s="45"/>
      <c r="C25" s="46"/>
      <c r="D25" s="47"/>
      <c r="E25" s="210"/>
      <c r="F25" s="211"/>
      <c r="G25" s="212"/>
      <c r="H25" s="213"/>
      <c r="I25" s="210"/>
      <c r="J25" s="214"/>
      <c r="K25" s="210"/>
      <c r="L25" s="211"/>
      <c r="M25" s="210"/>
      <c r="N25" s="213"/>
      <c r="O25" s="210"/>
      <c r="P25" s="211"/>
    </row>
    <row r="26" spans="2:16" x14ac:dyDescent="0.2">
      <c r="B26" s="10" t="s">
        <v>2</v>
      </c>
      <c r="C26" s="11" t="s">
        <v>46</v>
      </c>
      <c r="D26" s="12"/>
      <c r="E26" s="208"/>
      <c r="F26" s="215"/>
      <c r="G26" s="206"/>
      <c r="H26" s="216"/>
      <c r="I26" s="208"/>
      <c r="J26" s="217"/>
      <c r="K26" s="208"/>
      <c r="L26" s="215"/>
      <c r="M26" s="208"/>
      <c r="N26" s="216"/>
      <c r="O26" s="208"/>
      <c r="P26" s="215"/>
    </row>
    <row r="27" spans="2:16" s="147" customFormat="1" ht="25.5" x14ac:dyDescent="0.2">
      <c r="B27" s="19"/>
      <c r="C27" s="21">
        <v>3.1</v>
      </c>
      <c r="D27" s="15" t="s">
        <v>137</v>
      </c>
      <c r="E27" s="208"/>
      <c r="F27" s="215"/>
      <c r="G27" s="206"/>
      <c r="H27" s="216"/>
      <c r="I27" s="208"/>
      <c r="J27" s="217"/>
      <c r="K27" s="208"/>
      <c r="L27" s="215"/>
      <c r="M27" s="208"/>
      <c r="N27" s="216"/>
      <c r="O27" s="208"/>
      <c r="P27" s="215"/>
    </row>
    <row r="28" spans="2:16" s="147" customFormat="1" x14ac:dyDescent="0.2">
      <c r="B28" s="19"/>
      <c r="C28" s="21"/>
      <c r="D28" s="15" t="s">
        <v>58</v>
      </c>
      <c r="E28" s="4"/>
      <c r="F28" s="6"/>
      <c r="G28" s="292"/>
      <c r="H28" s="293"/>
      <c r="I28" s="290"/>
      <c r="J28" s="294"/>
      <c r="K28" s="290"/>
      <c r="L28" s="289"/>
      <c r="M28" s="290">
        <v>170322</v>
      </c>
      <c r="N28" s="293">
        <v>703582</v>
      </c>
      <c r="O28" s="290">
        <v>-61130</v>
      </c>
      <c r="P28" s="289">
        <v>10895938</v>
      </c>
    </row>
    <row r="29" spans="2:16" s="147" customFormat="1" ht="25.5" x14ac:dyDescent="0.2">
      <c r="B29" s="19"/>
      <c r="C29" s="21"/>
      <c r="D29" s="15" t="s">
        <v>67</v>
      </c>
      <c r="E29" s="290"/>
      <c r="F29" s="289"/>
      <c r="G29" s="292"/>
      <c r="H29" s="293"/>
      <c r="I29" s="290"/>
      <c r="J29" s="294"/>
      <c r="K29" s="290"/>
      <c r="L29" s="289"/>
      <c r="M29" s="290">
        <v>100</v>
      </c>
      <c r="N29" s="293">
        <v>100</v>
      </c>
      <c r="O29" s="290">
        <v>1907</v>
      </c>
      <c r="P29" s="289">
        <v>1907</v>
      </c>
    </row>
    <row r="30" spans="2:16" ht="25.5" x14ac:dyDescent="0.2">
      <c r="B30" s="13"/>
      <c r="C30" s="21">
        <v>3.2</v>
      </c>
      <c r="D30" s="15" t="s">
        <v>138</v>
      </c>
      <c r="E30" s="208"/>
      <c r="F30" s="215"/>
      <c r="G30" s="206"/>
      <c r="H30" s="216"/>
      <c r="I30" s="208"/>
      <c r="J30" s="217"/>
      <c r="K30" s="208"/>
      <c r="L30" s="215"/>
      <c r="M30" s="208"/>
      <c r="N30" s="216"/>
      <c r="O30" s="208"/>
      <c r="P30" s="215"/>
    </row>
    <row r="31" spans="2:16" x14ac:dyDescent="0.2">
      <c r="B31" s="13"/>
      <c r="C31" s="21"/>
      <c r="D31" s="17" t="s">
        <v>42</v>
      </c>
      <c r="E31" s="291"/>
      <c r="F31" s="289"/>
      <c r="G31" s="292"/>
      <c r="H31" s="293"/>
      <c r="I31" s="290"/>
      <c r="J31" s="294"/>
      <c r="K31" s="291"/>
      <c r="L31" s="289"/>
      <c r="M31" s="290">
        <v>14547</v>
      </c>
      <c r="N31" s="293">
        <v>14547</v>
      </c>
      <c r="O31" s="290">
        <v>276391</v>
      </c>
      <c r="P31" s="289">
        <v>276391</v>
      </c>
    </row>
    <row r="32" spans="2:16" x14ac:dyDescent="0.2">
      <c r="B32" s="13"/>
      <c r="C32" s="21"/>
      <c r="D32" s="17" t="s">
        <v>105</v>
      </c>
      <c r="E32" s="290"/>
      <c r="F32" s="289"/>
      <c r="G32" s="292"/>
      <c r="H32" s="293"/>
      <c r="I32" s="290"/>
      <c r="J32" s="294"/>
      <c r="K32" s="290"/>
      <c r="L32" s="289"/>
      <c r="M32" s="290">
        <v>108948</v>
      </c>
      <c r="N32" s="293">
        <v>108948</v>
      </c>
      <c r="O32" s="290">
        <v>2070012</v>
      </c>
      <c r="P32" s="289">
        <v>2070012</v>
      </c>
    </row>
    <row r="33" spans="2:16" x14ac:dyDescent="0.2">
      <c r="B33" s="13"/>
      <c r="C33" s="21"/>
      <c r="D33" s="17" t="s">
        <v>104</v>
      </c>
      <c r="E33" s="290"/>
      <c r="F33" s="289"/>
      <c r="G33" s="292"/>
      <c r="H33" s="293"/>
      <c r="I33" s="290"/>
      <c r="J33" s="294"/>
      <c r="K33" s="290"/>
      <c r="L33" s="289"/>
      <c r="M33" s="290"/>
      <c r="N33" s="293"/>
      <c r="O33" s="290"/>
      <c r="P33" s="289"/>
    </row>
    <row r="34" spans="2:16" x14ac:dyDescent="0.2">
      <c r="B34" s="13"/>
      <c r="C34" s="21">
        <v>3.3</v>
      </c>
      <c r="D34" s="17" t="s">
        <v>21</v>
      </c>
      <c r="E34" s="291"/>
      <c r="F34" s="289"/>
      <c r="G34" s="292"/>
      <c r="H34" s="293"/>
      <c r="I34" s="290"/>
      <c r="J34" s="294"/>
      <c r="K34" s="291"/>
      <c r="L34" s="289"/>
      <c r="M34" s="290">
        <v>215</v>
      </c>
      <c r="N34" s="293">
        <v>215</v>
      </c>
      <c r="O34" s="290">
        <v>4094</v>
      </c>
      <c r="P34" s="289">
        <v>4094</v>
      </c>
    </row>
    <row r="35" spans="2:16" x14ac:dyDescent="0.2">
      <c r="B35" s="13"/>
      <c r="C35" s="21">
        <v>3.4</v>
      </c>
      <c r="D35" s="17" t="s">
        <v>73</v>
      </c>
      <c r="E35" s="69">
        <f t="shared" ref="E35:P35" si="0">SUM(E$28:E$29,E$31,E$34+IF($H$6="No",IF(MAX(E$32:E$33)=0,MIN(E$32:E$33),MAX(E$32:E$33)),SUM(E$32:E$33)))</f>
        <v>0</v>
      </c>
      <c r="F35" s="70">
        <f t="shared" si="0"/>
        <v>0</v>
      </c>
      <c r="G35" s="69">
        <f t="shared" si="0"/>
        <v>0</v>
      </c>
      <c r="H35" s="70">
        <f t="shared" si="0"/>
        <v>0</v>
      </c>
      <c r="I35" s="69">
        <f t="shared" si="0"/>
        <v>0</v>
      </c>
      <c r="J35" s="70">
        <f t="shared" si="0"/>
        <v>0</v>
      </c>
      <c r="K35" s="69">
        <f t="shared" si="0"/>
        <v>0</v>
      </c>
      <c r="L35" s="70">
        <f t="shared" si="0"/>
        <v>0</v>
      </c>
      <c r="M35" s="69">
        <f t="shared" si="0"/>
        <v>294132</v>
      </c>
      <c r="N35" s="70">
        <f t="shared" si="0"/>
        <v>827392</v>
      </c>
      <c r="O35" s="69">
        <f t="shared" si="0"/>
        <v>2291274</v>
      </c>
      <c r="P35" s="70">
        <f t="shared" si="0"/>
        <v>13248342</v>
      </c>
    </row>
    <row r="36" spans="2:16" s="147" customFormat="1" x14ac:dyDescent="0.2">
      <c r="B36" s="45"/>
      <c r="C36" s="46"/>
      <c r="D36" s="47"/>
      <c r="E36" s="210"/>
      <c r="F36" s="211"/>
      <c r="G36" s="212"/>
      <c r="H36" s="213"/>
      <c r="I36" s="210"/>
      <c r="J36" s="214"/>
      <c r="K36" s="210"/>
      <c r="L36" s="211"/>
      <c r="M36" s="210"/>
      <c r="N36" s="213"/>
      <c r="O36" s="210"/>
      <c r="P36" s="211"/>
    </row>
    <row r="37" spans="2:16" x14ac:dyDescent="0.2">
      <c r="B37" s="24" t="s">
        <v>3</v>
      </c>
      <c r="C37" s="22" t="s">
        <v>47</v>
      </c>
      <c r="D37" s="23"/>
      <c r="E37" s="208"/>
      <c r="F37" s="215"/>
      <c r="G37" s="206"/>
      <c r="H37" s="216"/>
      <c r="I37" s="208"/>
      <c r="J37" s="217"/>
      <c r="K37" s="208"/>
      <c r="L37" s="215"/>
      <c r="M37" s="208"/>
      <c r="N37" s="216"/>
      <c r="O37" s="208"/>
      <c r="P37" s="215"/>
    </row>
    <row r="38" spans="2:16" x14ac:dyDescent="0.2">
      <c r="B38" s="16"/>
      <c r="C38" s="21">
        <v>4.0999999999999996</v>
      </c>
      <c r="D38" s="17" t="s">
        <v>18</v>
      </c>
      <c r="E38" s="290"/>
      <c r="F38" s="289"/>
      <c r="G38" s="290"/>
      <c r="H38" s="289"/>
      <c r="I38" s="290"/>
      <c r="J38" s="289"/>
      <c r="K38" s="290"/>
      <c r="L38" s="289"/>
      <c r="M38" s="290">
        <v>55706</v>
      </c>
      <c r="N38" s="289">
        <v>55706</v>
      </c>
      <c r="O38" s="290">
        <v>1058418</v>
      </c>
      <c r="P38" s="289">
        <v>1058418</v>
      </c>
    </row>
    <row r="39" spans="2:16" x14ac:dyDescent="0.2">
      <c r="B39" s="16"/>
      <c r="C39" s="21">
        <v>4.2</v>
      </c>
      <c r="D39" s="17" t="s">
        <v>19</v>
      </c>
      <c r="E39" s="290"/>
      <c r="F39" s="289"/>
      <c r="G39" s="290"/>
      <c r="H39" s="289"/>
      <c r="I39" s="290"/>
      <c r="J39" s="289"/>
      <c r="K39" s="290"/>
      <c r="L39" s="289"/>
      <c r="M39" s="290">
        <v>422449</v>
      </c>
      <c r="N39" s="289">
        <v>422449</v>
      </c>
      <c r="O39" s="290">
        <v>8026524</v>
      </c>
      <c r="P39" s="289">
        <v>8026524</v>
      </c>
    </row>
    <row r="40" spans="2:16" x14ac:dyDescent="0.2">
      <c r="B40" s="16"/>
      <c r="C40" s="21">
        <v>4.3</v>
      </c>
      <c r="D40" s="17" t="s">
        <v>22</v>
      </c>
      <c r="E40" s="208"/>
      <c r="F40" s="215"/>
      <c r="G40" s="208"/>
      <c r="H40" s="215"/>
      <c r="I40" s="208"/>
      <c r="J40" s="215"/>
      <c r="K40" s="208"/>
      <c r="L40" s="215"/>
      <c r="M40" s="208"/>
      <c r="N40" s="215"/>
      <c r="O40" s="208"/>
      <c r="P40" s="215"/>
    </row>
    <row r="41" spans="2:16" ht="17.25" customHeight="1" x14ac:dyDescent="0.2">
      <c r="B41" s="16"/>
      <c r="C41" s="21"/>
      <c r="D41" s="15" t="s">
        <v>124</v>
      </c>
      <c r="E41" s="291"/>
      <c r="F41" s="289"/>
      <c r="G41" s="291"/>
      <c r="H41" s="289"/>
      <c r="I41" s="291"/>
      <c r="J41" s="289"/>
      <c r="K41" s="291"/>
      <c r="L41" s="289"/>
      <c r="M41" s="291">
        <v>21036</v>
      </c>
      <c r="N41" s="289">
        <v>21036</v>
      </c>
      <c r="O41" s="291">
        <v>399684</v>
      </c>
      <c r="P41" s="289">
        <v>399684</v>
      </c>
    </row>
    <row r="42" spans="2:16" x14ac:dyDescent="0.2">
      <c r="B42" s="16"/>
      <c r="C42" s="25"/>
      <c r="D42" s="17" t="s">
        <v>125</v>
      </c>
      <c r="E42" s="291"/>
      <c r="F42" s="289"/>
      <c r="G42" s="291"/>
      <c r="H42" s="289"/>
      <c r="I42" s="291"/>
      <c r="J42" s="289"/>
      <c r="K42" s="291"/>
      <c r="L42" s="289"/>
      <c r="M42" s="291"/>
      <c r="N42" s="289"/>
      <c r="O42" s="291"/>
      <c r="P42" s="289"/>
    </row>
    <row r="43" spans="2:16" x14ac:dyDescent="0.2">
      <c r="B43" s="16"/>
      <c r="C43" s="21">
        <v>4.4000000000000004</v>
      </c>
      <c r="D43" s="17" t="s">
        <v>20</v>
      </c>
      <c r="E43" s="291"/>
      <c r="F43" s="292"/>
      <c r="G43" s="291"/>
      <c r="H43" s="292"/>
      <c r="I43" s="291"/>
      <c r="J43" s="292"/>
      <c r="K43" s="291"/>
      <c r="L43" s="292"/>
      <c r="M43" s="291">
        <v>631213</v>
      </c>
      <c r="N43" s="292">
        <v>631213</v>
      </c>
      <c r="O43" s="291">
        <v>11993055</v>
      </c>
      <c r="P43" s="289">
        <v>11993055</v>
      </c>
    </row>
    <row r="44" spans="2:16" x14ac:dyDescent="0.2">
      <c r="B44" s="16"/>
      <c r="C44" s="21">
        <v>4.5</v>
      </c>
      <c r="D44" s="17" t="s">
        <v>99</v>
      </c>
      <c r="E44" s="71">
        <f>SUM(SUM(E38:E39)+SUM(E41:E43))</f>
        <v>0</v>
      </c>
      <c r="F44" s="72">
        <f t="shared" ref="F44:P44" si="1">SUM(SUM(F38:F39)+SUM(F41:F43))</f>
        <v>0</v>
      </c>
      <c r="G44" s="73">
        <f t="shared" si="1"/>
        <v>0</v>
      </c>
      <c r="H44" s="74">
        <f t="shared" si="1"/>
        <v>0</v>
      </c>
      <c r="I44" s="71">
        <f t="shared" si="1"/>
        <v>0</v>
      </c>
      <c r="J44" s="75">
        <f t="shared" si="1"/>
        <v>0</v>
      </c>
      <c r="K44" s="71">
        <f t="shared" si="1"/>
        <v>0</v>
      </c>
      <c r="L44" s="72">
        <f t="shared" si="1"/>
        <v>0</v>
      </c>
      <c r="M44" s="71">
        <f t="shared" si="1"/>
        <v>1130404</v>
      </c>
      <c r="N44" s="74">
        <f t="shared" si="1"/>
        <v>1130404</v>
      </c>
      <c r="O44" s="71">
        <f t="shared" si="1"/>
        <v>21477681</v>
      </c>
      <c r="P44" s="72">
        <f t="shared" si="1"/>
        <v>21477681</v>
      </c>
    </row>
    <row r="45" spans="2:16" s="147" customFormat="1" x14ac:dyDescent="0.2">
      <c r="B45" s="42"/>
      <c r="C45" s="43"/>
      <c r="D45" s="44"/>
      <c r="E45" s="208"/>
      <c r="F45" s="215"/>
      <c r="G45" s="206"/>
      <c r="H45" s="216"/>
      <c r="I45" s="208"/>
      <c r="J45" s="217"/>
      <c r="K45" s="208"/>
      <c r="L45" s="215"/>
      <c r="M45" s="208"/>
      <c r="N45" s="216"/>
      <c r="O45" s="208"/>
      <c r="P45" s="215"/>
    </row>
    <row r="46" spans="2:16" x14ac:dyDescent="0.2">
      <c r="B46" s="24" t="s">
        <v>4</v>
      </c>
      <c r="C46" s="27" t="s">
        <v>48</v>
      </c>
      <c r="D46" s="28"/>
      <c r="E46" s="208"/>
      <c r="F46" s="215"/>
      <c r="G46" s="206"/>
      <c r="H46" s="216"/>
      <c r="I46" s="208"/>
      <c r="J46" s="217"/>
      <c r="K46" s="208"/>
      <c r="L46" s="215"/>
      <c r="M46" s="208"/>
      <c r="N46" s="216"/>
      <c r="O46" s="208"/>
      <c r="P46" s="215"/>
    </row>
    <row r="47" spans="2:16" s="147" customFormat="1" x14ac:dyDescent="0.2">
      <c r="B47" s="19"/>
      <c r="C47" s="21">
        <v>5.0999999999999996</v>
      </c>
      <c r="D47" s="17" t="s">
        <v>5</v>
      </c>
      <c r="E47" s="183"/>
      <c r="F47" s="184"/>
      <c r="G47" s="183"/>
      <c r="H47" s="184"/>
      <c r="I47" s="183"/>
      <c r="J47" s="184"/>
      <c r="K47" s="183"/>
      <c r="L47" s="184"/>
      <c r="M47" s="183">
        <v>17409</v>
      </c>
      <c r="N47" s="184">
        <v>17409</v>
      </c>
      <c r="O47" s="183">
        <v>305434</v>
      </c>
      <c r="P47" s="6">
        <v>305434</v>
      </c>
    </row>
    <row r="48" spans="2:16" s="147" customFormat="1" x14ac:dyDescent="0.2">
      <c r="B48" s="19"/>
      <c r="C48" s="21">
        <v>5.2</v>
      </c>
      <c r="D48" s="17" t="s">
        <v>27</v>
      </c>
      <c r="E48" s="183"/>
      <c r="F48" s="184"/>
      <c r="G48" s="183"/>
      <c r="H48" s="184"/>
      <c r="I48" s="183"/>
      <c r="J48" s="184"/>
      <c r="K48" s="183"/>
      <c r="L48" s="184"/>
      <c r="M48" s="183">
        <v>236208</v>
      </c>
      <c r="N48" s="184">
        <v>236208</v>
      </c>
      <c r="O48" s="183">
        <v>3655490</v>
      </c>
      <c r="P48" s="297">
        <v>3655490</v>
      </c>
    </row>
    <row r="49" spans="2:16" s="147" customFormat="1" ht="13.5" thickBot="1" x14ac:dyDescent="0.25">
      <c r="B49" s="19"/>
      <c r="C49" s="21">
        <v>5.3</v>
      </c>
      <c r="D49" s="17" t="s">
        <v>23</v>
      </c>
      <c r="E49" s="189">
        <f>E48/12</f>
        <v>0</v>
      </c>
      <c r="F49" s="185">
        <f t="shared" ref="F49:P49" si="2">F48/12</f>
        <v>0</v>
      </c>
      <c r="G49" s="189">
        <f t="shared" si="2"/>
        <v>0</v>
      </c>
      <c r="H49" s="185">
        <f>H48/12</f>
        <v>0</v>
      </c>
      <c r="I49" s="189">
        <f t="shared" si="2"/>
        <v>0</v>
      </c>
      <c r="J49" s="185">
        <f t="shared" si="2"/>
        <v>0</v>
      </c>
      <c r="K49" s="189">
        <f t="shared" si="2"/>
        <v>0</v>
      </c>
      <c r="L49" s="185">
        <f t="shared" si="2"/>
        <v>0</v>
      </c>
      <c r="M49" s="189">
        <f>M48/12</f>
        <v>19684</v>
      </c>
      <c r="N49" s="185">
        <f>N48/12</f>
        <v>19684</v>
      </c>
      <c r="O49" s="189">
        <f t="shared" si="2"/>
        <v>304624.16666666669</v>
      </c>
      <c r="P49" s="185">
        <f t="shared" si="2"/>
        <v>304624.16666666669</v>
      </c>
    </row>
    <row r="50" spans="2:16" ht="25.9" customHeight="1" x14ac:dyDescent="0.2">
      <c r="B50" s="36"/>
      <c r="C50" s="37"/>
      <c r="D50" s="38"/>
      <c r="E50" s="324" t="str">
        <f>"Grand Total as of "&amp;""&amp;TEXT(E$18,"MM/DD/YYYY")&amp;" for ALL markets in col. 1-12."</f>
        <v>Grand Total as of 12/31/2017 for ALL markets in col. 1-12.</v>
      </c>
      <c r="F50" s="218"/>
      <c r="G50" s="218"/>
      <c r="H50" s="218"/>
      <c r="I50" s="218"/>
      <c r="J50" s="218"/>
      <c r="K50" s="219"/>
      <c r="L50" s="218"/>
      <c r="M50" s="218"/>
      <c r="N50" s="218"/>
      <c r="O50" s="218"/>
      <c r="P50" s="220"/>
    </row>
    <row r="51" spans="2:16" ht="25.9" customHeight="1" x14ac:dyDescent="0.2">
      <c r="B51" s="39"/>
      <c r="C51" s="40"/>
      <c r="D51" s="41"/>
      <c r="E51" s="325"/>
      <c r="F51" s="221"/>
      <c r="G51" s="221"/>
      <c r="H51" s="221"/>
      <c r="I51" s="221"/>
      <c r="J51" s="221"/>
      <c r="K51" s="222"/>
      <c r="L51" s="221"/>
      <c r="M51" s="221"/>
      <c r="N51" s="221"/>
      <c r="O51" s="221"/>
      <c r="P51" s="223"/>
    </row>
    <row r="52" spans="2:16" x14ac:dyDescent="0.2">
      <c r="B52" s="29" t="s">
        <v>56</v>
      </c>
      <c r="C52" s="30" t="s">
        <v>53</v>
      </c>
      <c r="D52" s="26"/>
      <c r="E52" s="295"/>
      <c r="F52" s="224"/>
      <c r="G52" s="224"/>
      <c r="H52" s="224"/>
      <c r="I52" s="224"/>
      <c r="J52" s="224"/>
      <c r="K52" s="222"/>
      <c r="L52" s="224"/>
      <c r="M52" s="224"/>
      <c r="N52" s="224"/>
      <c r="O52" s="224"/>
      <c r="P52" s="225"/>
    </row>
    <row r="53" spans="2:16" ht="13.5" thickBot="1" x14ac:dyDescent="0.25">
      <c r="B53" s="31" t="s">
        <v>57</v>
      </c>
      <c r="C53" s="32" t="s">
        <v>131</v>
      </c>
      <c r="D53" s="33"/>
      <c r="E53" s="296"/>
      <c r="F53" s="226"/>
      <c r="G53" s="226"/>
      <c r="H53" s="226"/>
      <c r="I53" s="226"/>
      <c r="J53" s="226"/>
      <c r="K53" s="227"/>
      <c r="L53" s="226"/>
      <c r="M53" s="226"/>
      <c r="N53" s="226"/>
      <c r="O53" s="226"/>
      <c r="P53" s="228"/>
    </row>
    <row r="54" spans="2:16" x14ac:dyDescent="0.2">
      <c r="B54" s="2"/>
      <c r="C54" s="2"/>
      <c r="D54" s="2"/>
      <c r="E54" s="169"/>
      <c r="F54" s="169"/>
      <c r="G54" s="169"/>
      <c r="H54" s="169"/>
      <c r="I54" s="169"/>
      <c r="J54" s="169"/>
      <c r="K54" s="169"/>
      <c r="L54" s="169"/>
      <c r="M54" s="169"/>
      <c r="N54" s="169"/>
      <c r="O54" s="169"/>
      <c r="P54" s="169"/>
    </row>
    <row r="55" spans="2:16" x14ac:dyDescent="0.2">
      <c r="B55" s="51" t="s">
        <v>61</v>
      </c>
      <c r="C55" s="51"/>
      <c r="D55" s="51"/>
      <c r="E55" s="169"/>
      <c r="F55" s="169"/>
      <c r="G55" s="169"/>
      <c r="H55" s="169"/>
      <c r="I55" s="169"/>
      <c r="J55" s="169"/>
      <c r="K55" s="169"/>
      <c r="L55" s="169"/>
      <c r="M55" s="169"/>
      <c r="N55" s="169"/>
      <c r="O55" s="169"/>
      <c r="P55" s="169"/>
    </row>
    <row r="56" spans="2:16" ht="13.15" customHeight="1" x14ac:dyDescent="0.2">
      <c r="B56" s="51"/>
      <c r="C56" s="328" t="s">
        <v>143</v>
      </c>
      <c r="D56" s="328"/>
      <c r="E56" s="169"/>
      <c r="F56" s="169"/>
      <c r="G56" s="169"/>
      <c r="H56" s="169"/>
      <c r="I56" s="169"/>
      <c r="J56" s="169"/>
      <c r="K56" s="169"/>
      <c r="L56" s="169"/>
      <c r="M56" s="169"/>
      <c r="N56" s="169"/>
      <c r="O56" s="169"/>
      <c r="P56" s="169"/>
    </row>
    <row r="57" spans="2:16" x14ac:dyDescent="0.2">
      <c r="B57" s="51"/>
      <c r="C57" s="51" t="s">
        <v>71</v>
      </c>
      <c r="D57" s="50"/>
      <c r="E57" s="169"/>
      <c r="F57" s="169"/>
      <c r="G57" s="169"/>
      <c r="H57" s="169"/>
      <c r="I57" s="169"/>
      <c r="J57" s="169"/>
      <c r="K57" s="169"/>
      <c r="L57" s="169"/>
      <c r="M57" s="169"/>
      <c r="N57" s="169"/>
      <c r="O57" s="169"/>
      <c r="P57" s="169"/>
    </row>
    <row r="58" spans="2:16" ht="13.15" customHeight="1" x14ac:dyDescent="0.2">
      <c r="B58" s="51"/>
      <c r="C58" s="51" t="s">
        <v>66</v>
      </c>
      <c r="D58" s="50"/>
    </row>
    <row r="59" spans="2:16" ht="13.15" customHeight="1" x14ac:dyDescent="0.2">
      <c r="B59" s="89"/>
      <c r="C59" s="328" t="s">
        <v>102</v>
      </c>
      <c r="D59" s="328"/>
      <c r="E59" s="191"/>
    </row>
    <row r="60" spans="2:16" ht="13.15" customHeight="1" x14ac:dyDescent="0.2">
      <c r="C60" s="157"/>
      <c r="D60" s="157"/>
    </row>
  </sheetData>
  <sheetProtection algorithmName="SHA-1" hashValue="oPhu7UhNOUF+PjZcBpaMJrlQkTg=" saltValue="aiDC/+d7M6oB2dHoLHLxoA==" spinCount="100000" sheet="1" objects="1" scenarios="1" formatCells="0" formatColumns="0" formatRows="0"/>
  <dataConsolidate/>
  <mergeCells count="21">
    <mergeCell ref="E50:E51"/>
    <mergeCell ref="E6:F11"/>
    <mergeCell ref="C59:D59"/>
    <mergeCell ref="C56:D56"/>
    <mergeCell ref="B6:D6"/>
    <mergeCell ref="B8:D8"/>
    <mergeCell ref="B10:D10"/>
    <mergeCell ref="B12:D12"/>
    <mergeCell ref="B18:D19"/>
    <mergeCell ref="K8:L8"/>
    <mergeCell ref="K10:L10"/>
    <mergeCell ref="K14:P14"/>
    <mergeCell ref="K15:P15"/>
    <mergeCell ref="O16:P16"/>
    <mergeCell ref="G16:H16"/>
    <mergeCell ref="E15:J15"/>
    <mergeCell ref="K16:L16"/>
    <mergeCell ref="M16:N16"/>
    <mergeCell ref="E14:J14"/>
    <mergeCell ref="I16:J16"/>
    <mergeCell ref="E16:F16"/>
  </mergeCells>
  <phoneticPr fontId="25" type="noConversion"/>
  <conditionalFormatting sqref="E38:E39 E41:E42 E28:E29 E31:E35 G28:G29 G31:G34 I28:I29 I31:I34 E35:F35 E44 I44 G44 E47:F48">
    <cfRule type="cellIs" dxfId="43" priority="73" stopIfTrue="1" operator="lessThan">
      <formula>0</formula>
    </cfRule>
  </conditionalFormatting>
  <conditionalFormatting sqref="K28:K29 K31:K34 M28:M29 M31:M34 O28:O29 O31:O34 O44 M44 K44">
    <cfRule type="cellIs" dxfId="42" priority="42" stopIfTrue="1" operator="lessThan">
      <formula>0</formula>
    </cfRule>
  </conditionalFormatting>
  <conditionalFormatting sqref="G35:H35">
    <cfRule type="cellIs" dxfId="41" priority="14" stopIfTrue="1" operator="lessThan">
      <formula>0</formula>
    </cfRule>
  </conditionalFormatting>
  <conditionalFormatting sqref="I35:J35">
    <cfRule type="cellIs" dxfId="40" priority="13" stopIfTrue="1" operator="lessThan">
      <formula>0</formula>
    </cfRule>
  </conditionalFormatting>
  <conditionalFormatting sqref="K35:L35">
    <cfRule type="cellIs" dxfId="39" priority="12" stopIfTrue="1" operator="lessThan">
      <formula>0</formula>
    </cfRule>
  </conditionalFormatting>
  <conditionalFormatting sqref="M35:N35">
    <cfRule type="cellIs" dxfId="38" priority="11" stopIfTrue="1" operator="lessThan">
      <formula>0</formula>
    </cfRule>
  </conditionalFormatting>
  <conditionalFormatting sqref="O35:P35">
    <cfRule type="cellIs" dxfId="37" priority="10" stopIfTrue="1" operator="lessThan">
      <formula>0</formula>
    </cfRule>
  </conditionalFormatting>
  <conditionalFormatting sqref="G38:G39 I38:I39 K38:K39 M38:M39 O38:O39">
    <cfRule type="cellIs" dxfId="36" priority="9" stopIfTrue="1" operator="lessThan">
      <formula>0</formula>
    </cfRule>
  </conditionalFormatting>
  <conditionalFormatting sqref="F43">
    <cfRule type="cellIs" dxfId="35" priority="8" stopIfTrue="1" operator="lessThan">
      <formula>0</formula>
    </cfRule>
  </conditionalFormatting>
  <conditionalFormatting sqref="E43">
    <cfRule type="cellIs" dxfId="34" priority="6" stopIfTrue="1" operator="lessThan">
      <formula>0</formula>
    </cfRule>
  </conditionalFormatting>
  <conditionalFormatting sqref="H43 J43 L43 N43">
    <cfRule type="cellIs" dxfId="33" priority="4" stopIfTrue="1" operator="lessThan">
      <formula>0</formula>
    </cfRule>
  </conditionalFormatting>
  <conditionalFormatting sqref="G43 I43 K43 M43 O43">
    <cfRule type="cellIs" dxfId="32" priority="3" stopIfTrue="1" operator="lessThan">
      <formula>0</formula>
    </cfRule>
  </conditionalFormatting>
  <conditionalFormatting sqref="G41:G42 I41:I42 K41:K42 M41:M42 O41:O42">
    <cfRule type="cellIs" dxfId="31" priority="2" stopIfTrue="1" operator="lessThan">
      <formula>0</formula>
    </cfRule>
  </conditionalFormatting>
  <conditionalFormatting sqref="G47:O48">
    <cfRule type="cellIs" dxfId="30" priority="1" stopIfTrue="1" operator="lessThan">
      <formula>0</formula>
    </cfRule>
  </conditionalFormatting>
  <pageMargins left="0.2" right="0.2" top="0.35" bottom="0.25" header="0.2" footer="0.2"/>
  <pageSetup scale="54" fitToWidth="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P59"/>
  <sheetViews>
    <sheetView topLeftCell="G24" zoomScale="80" zoomScaleNormal="80" workbookViewId="0">
      <selection activeCell="P41" sqref="P41"/>
    </sheetView>
  </sheetViews>
  <sheetFormatPr defaultColWidth="9.28515625" defaultRowHeight="12.75" x14ac:dyDescent="0.2"/>
  <cols>
    <col min="1" max="1" width="1.7109375" style="147" customWidth="1"/>
    <col min="2" max="2" width="3.5703125" style="148" customWidth="1"/>
    <col min="3" max="3" width="5.42578125" style="148" customWidth="1"/>
    <col min="4" max="4" width="69.42578125" style="148" customWidth="1"/>
    <col min="5" max="5" width="24.140625" style="148" customWidth="1"/>
    <col min="6" max="6" width="27.42578125" style="148" customWidth="1"/>
    <col min="7" max="7" width="17.85546875" style="148" customWidth="1"/>
    <col min="8" max="8" width="25.140625" style="148" customWidth="1"/>
    <col min="9" max="16" width="19.425781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B3" s="1" t="s">
        <v>60</v>
      </c>
      <c r="C3" s="2"/>
      <c r="D3" s="158"/>
    </row>
    <row r="4" spans="1:16" x14ac:dyDescent="0.2">
      <c r="B4" s="2"/>
      <c r="C4" s="2"/>
      <c r="D4" s="2"/>
    </row>
    <row r="5" spans="1:16" s="137" customFormat="1" x14ac:dyDescent="0.2">
      <c r="A5" s="149"/>
      <c r="B5" s="60" t="s">
        <v>88</v>
      </c>
      <c r="C5" s="3"/>
      <c r="D5" s="3"/>
      <c r="E5" s="148"/>
      <c r="F5" s="148"/>
      <c r="G5" s="148"/>
      <c r="I5" s="148"/>
      <c r="J5" s="148"/>
      <c r="K5" s="148"/>
      <c r="L5" s="148"/>
      <c r="M5" s="148"/>
      <c r="O5" s="148"/>
      <c r="P5" s="148"/>
    </row>
    <row r="6" spans="1:16" s="137" customFormat="1" x14ac:dyDescent="0.2">
      <c r="A6" s="149"/>
      <c r="B6" s="329">
        <f>'Cover Page'!C7</f>
        <v>0</v>
      </c>
      <c r="C6" s="330"/>
      <c r="D6" s="330"/>
      <c r="E6" s="345" t="s">
        <v>126</v>
      </c>
      <c r="F6" s="345"/>
      <c r="G6" s="147"/>
      <c r="H6" s="150"/>
      <c r="K6" s="340"/>
      <c r="L6" s="340"/>
      <c r="M6" s="147"/>
      <c r="N6" s="150"/>
    </row>
    <row r="7" spans="1:16" s="137" customFormat="1" x14ac:dyDescent="0.2">
      <c r="A7" s="149"/>
      <c r="B7" s="60" t="s">
        <v>89</v>
      </c>
      <c r="C7" s="3"/>
      <c r="D7" s="3"/>
      <c r="E7" s="346"/>
      <c r="F7" s="346"/>
      <c r="G7" s="147"/>
      <c r="H7" s="147"/>
      <c r="K7" s="147"/>
      <c r="L7" s="147"/>
      <c r="M7" s="147"/>
      <c r="N7" s="147"/>
    </row>
    <row r="8" spans="1:16" s="137" customFormat="1" x14ac:dyDescent="0.2">
      <c r="A8" s="149"/>
      <c r="B8" s="331" t="str">
        <f>'Cover Page'!C8</f>
        <v>Aetna Life Insurance Company</v>
      </c>
      <c r="C8" s="330"/>
      <c r="D8" s="330"/>
      <c r="E8" s="346"/>
      <c r="F8" s="346"/>
      <c r="G8" s="147"/>
      <c r="H8" s="150"/>
      <c r="I8" s="148"/>
      <c r="J8" s="148"/>
      <c r="K8" s="340"/>
      <c r="L8" s="340"/>
      <c r="M8" s="147"/>
      <c r="N8" s="150"/>
      <c r="O8" s="148"/>
      <c r="P8" s="148"/>
    </row>
    <row r="9" spans="1:16" s="137" customFormat="1" x14ac:dyDescent="0.2">
      <c r="A9" s="149"/>
      <c r="B9" s="61" t="s">
        <v>91</v>
      </c>
      <c r="C9" s="3"/>
      <c r="D9" s="3"/>
      <c r="E9" s="346"/>
      <c r="F9" s="346"/>
      <c r="G9" s="149"/>
      <c r="H9" s="149"/>
      <c r="I9" s="148"/>
      <c r="J9" s="148"/>
      <c r="K9" s="151"/>
      <c r="L9" s="151"/>
      <c r="M9" s="149"/>
      <c r="N9" s="149"/>
      <c r="O9" s="148"/>
      <c r="P9" s="148"/>
    </row>
    <row r="10" spans="1:16" s="137" customFormat="1" x14ac:dyDescent="0.2">
      <c r="A10" s="149"/>
      <c r="B10" s="332" t="str">
        <f>'Cover Page'!C9</f>
        <v>0</v>
      </c>
      <c r="C10" s="330"/>
      <c r="D10" s="330"/>
      <c r="E10" s="346"/>
      <c r="F10" s="346"/>
      <c r="G10" s="149"/>
      <c r="H10" s="150"/>
      <c r="I10" s="148"/>
      <c r="J10" s="148"/>
      <c r="K10" s="340"/>
      <c r="L10" s="340"/>
      <c r="M10" s="149"/>
      <c r="N10" s="150"/>
      <c r="O10" s="148"/>
      <c r="P10" s="148"/>
    </row>
    <row r="11" spans="1:16" s="137" customFormat="1" x14ac:dyDescent="0.2">
      <c r="A11" s="149"/>
      <c r="B11" s="61" t="s">
        <v>86</v>
      </c>
      <c r="C11" s="3"/>
      <c r="D11" s="3"/>
      <c r="E11" s="346"/>
      <c r="F11" s="346"/>
      <c r="G11" s="149"/>
      <c r="H11" s="152"/>
      <c r="I11" s="148"/>
      <c r="J11" s="148"/>
      <c r="K11" s="151"/>
      <c r="L11" s="151"/>
      <c r="M11" s="149"/>
      <c r="N11" s="152"/>
      <c r="O11" s="148"/>
      <c r="P11" s="148"/>
    </row>
    <row r="12" spans="1:16" s="137" customFormat="1" x14ac:dyDescent="0.2">
      <c r="A12" s="149"/>
      <c r="B12" s="332" t="str">
        <f>'Cover Page'!C6</f>
        <v>2017</v>
      </c>
      <c r="C12" s="330"/>
      <c r="D12" s="330"/>
      <c r="E12" s="340"/>
      <c r="F12" s="340"/>
      <c r="G12" s="149"/>
      <c r="H12" s="150"/>
      <c r="I12" s="148"/>
      <c r="J12" s="148"/>
      <c r="K12" s="340"/>
      <c r="L12" s="340"/>
      <c r="M12" s="149"/>
      <c r="N12" s="150"/>
      <c r="O12" s="148"/>
      <c r="P12" s="148"/>
    </row>
    <row r="13" spans="1:16" s="137" customFormat="1" x14ac:dyDescent="0.2">
      <c r="A13" s="149"/>
      <c r="B13" s="148"/>
      <c r="C13" s="148"/>
      <c r="D13" s="147"/>
      <c r="G13" s="153"/>
      <c r="H13" s="153"/>
      <c r="I13" s="148"/>
      <c r="J13" s="148"/>
      <c r="M13" s="153"/>
      <c r="N13" s="153"/>
      <c r="O13" s="148"/>
      <c r="P13" s="148"/>
    </row>
    <row r="14" spans="1:16" ht="13.5" thickBot="1" x14ac:dyDescent="0.25">
      <c r="D14" s="154"/>
    </row>
    <row r="15" spans="1:16" ht="13.7" customHeight="1" thickBot="1" x14ac:dyDescent="0.25">
      <c r="D15" s="147"/>
      <c r="E15" s="318" t="s">
        <v>33</v>
      </c>
      <c r="F15" s="319"/>
      <c r="G15" s="319"/>
      <c r="H15" s="319"/>
      <c r="I15" s="319"/>
      <c r="J15" s="319"/>
      <c r="K15" s="318" t="s">
        <v>33</v>
      </c>
      <c r="L15" s="319"/>
      <c r="M15" s="319"/>
      <c r="N15" s="319"/>
      <c r="O15" s="319"/>
      <c r="P15" s="323"/>
    </row>
    <row r="16" spans="1:16" ht="13.7" customHeight="1" thickBot="1" x14ac:dyDescent="0.25">
      <c r="D16" s="147"/>
      <c r="E16" s="315" t="s">
        <v>107</v>
      </c>
      <c r="F16" s="343"/>
      <c r="G16" s="343"/>
      <c r="H16" s="343"/>
      <c r="I16" s="343"/>
      <c r="J16" s="344"/>
      <c r="K16" s="315" t="s">
        <v>108</v>
      </c>
      <c r="L16" s="343"/>
      <c r="M16" s="343"/>
      <c r="N16" s="343"/>
      <c r="O16" s="343"/>
      <c r="P16" s="344"/>
    </row>
    <row r="17" spans="2:16" ht="13.7" customHeight="1" thickBot="1" x14ac:dyDescent="0.25">
      <c r="D17" s="147"/>
      <c r="E17" s="341" t="s">
        <v>8</v>
      </c>
      <c r="F17" s="342"/>
      <c r="G17" s="341" t="s">
        <v>9</v>
      </c>
      <c r="H17" s="342"/>
      <c r="I17" s="320" t="s">
        <v>10</v>
      </c>
      <c r="J17" s="321"/>
      <c r="K17" s="341" t="s">
        <v>8</v>
      </c>
      <c r="L17" s="342"/>
      <c r="M17" s="341" t="s">
        <v>9</v>
      </c>
      <c r="N17" s="342"/>
      <c r="O17" s="320" t="s">
        <v>10</v>
      </c>
      <c r="P17" s="321"/>
    </row>
    <row r="18" spans="2:16" ht="13.7" customHeight="1" x14ac:dyDescent="0.2">
      <c r="D18" s="147"/>
      <c r="E18" s="193" t="s">
        <v>154</v>
      </c>
      <c r="F18" s="198" t="s">
        <v>154</v>
      </c>
      <c r="G18" s="193" t="s">
        <v>154</v>
      </c>
      <c r="H18" s="194" t="s">
        <v>154</v>
      </c>
      <c r="I18" s="193" t="s">
        <v>154</v>
      </c>
      <c r="J18" s="194" t="s">
        <v>154</v>
      </c>
      <c r="K18" s="193" t="s">
        <v>154</v>
      </c>
      <c r="L18" s="194" t="s">
        <v>154</v>
      </c>
      <c r="M18" s="193" t="s">
        <v>154</v>
      </c>
      <c r="N18" s="194" t="s">
        <v>154</v>
      </c>
      <c r="O18" s="193" t="s">
        <v>154</v>
      </c>
      <c r="P18" s="194" t="s">
        <v>154</v>
      </c>
    </row>
    <row r="19" spans="2:16" ht="21" customHeight="1" thickBot="1" x14ac:dyDescent="0.25">
      <c r="B19" s="334" t="s">
        <v>157</v>
      </c>
      <c r="C19" s="335"/>
      <c r="D19" s="336"/>
      <c r="E19" s="192" t="str">
        <f>"12/31/"&amp;""&amp;'Cover Page'!C$6</f>
        <v>12/31/2017</v>
      </c>
      <c r="F19" s="199">
        <f>DATE(YEAR(E19)+0,MONTH(E19)+3,DAY(E19)+0)</f>
        <v>43190</v>
      </c>
      <c r="G19" s="192" t="str">
        <f>"12/31/"&amp;""&amp;'Cover Page'!C$6</f>
        <v>12/31/2017</v>
      </c>
      <c r="H19" s="195">
        <f>DATE(YEAR(G19)+0,MONTH(G19)+3,DAY(G19)+0)</f>
        <v>43190</v>
      </c>
      <c r="I19" s="192" t="str">
        <f>"12/31/"&amp;""&amp;'Cover Page'!C$6</f>
        <v>12/31/2017</v>
      </c>
      <c r="J19" s="195">
        <f>DATE(YEAR(I19)+0,MONTH(I19)+3,DAY(I19)+0)</f>
        <v>43190</v>
      </c>
      <c r="K19" s="192" t="str">
        <f>"12/31/"&amp;""&amp;'Cover Page'!C$6</f>
        <v>12/31/2017</v>
      </c>
      <c r="L19" s="195">
        <f>DATE(YEAR(K19)+0,MONTH(K19)+3,DAY(K19)+0)</f>
        <v>43190</v>
      </c>
      <c r="M19" s="192" t="str">
        <f>"12/31/"&amp;""&amp;'Cover Page'!C$6</f>
        <v>12/31/2017</v>
      </c>
      <c r="N19" s="195">
        <f>DATE(YEAR(M19)+0,MONTH(M19)+3,DAY(M19)+0)</f>
        <v>43190</v>
      </c>
      <c r="O19" s="192" t="str">
        <f>"12/31/"&amp;""&amp;'Cover Page'!C$6</f>
        <v>12/31/2017</v>
      </c>
      <c r="P19" s="195">
        <f>DATE(YEAR(O19)+0,MONTH(O19)+3,DAY(O19)+0)</f>
        <v>43190</v>
      </c>
    </row>
    <row r="20" spans="2:16" s="147" customFormat="1" ht="21" customHeight="1" x14ac:dyDescent="0.2">
      <c r="B20" s="337"/>
      <c r="C20" s="338"/>
      <c r="D20" s="339"/>
      <c r="E20" s="94">
        <v>1</v>
      </c>
      <c r="F20" s="95">
        <v>2</v>
      </c>
      <c r="G20" s="94">
        <v>3</v>
      </c>
      <c r="H20" s="95">
        <v>4</v>
      </c>
      <c r="I20" s="94">
        <v>5</v>
      </c>
      <c r="J20" s="95">
        <v>6</v>
      </c>
      <c r="K20" s="94">
        <v>7</v>
      </c>
      <c r="L20" s="95">
        <v>8</v>
      </c>
      <c r="M20" s="94">
        <v>9</v>
      </c>
      <c r="N20" s="95">
        <v>10</v>
      </c>
      <c r="O20" s="94">
        <v>11</v>
      </c>
      <c r="P20" s="95">
        <v>12</v>
      </c>
    </row>
    <row r="21" spans="2:16" x14ac:dyDescent="0.2">
      <c r="B21" s="10" t="s">
        <v>0</v>
      </c>
      <c r="C21" s="22" t="s">
        <v>64</v>
      </c>
      <c r="D21" s="90"/>
      <c r="E21" s="275"/>
      <c r="F21" s="276"/>
      <c r="G21" s="275"/>
      <c r="H21" s="277"/>
      <c r="I21" s="275"/>
      <c r="J21" s="276"/>
      <c r="K21" s="275"/>
      <c r="L21" s="276"/>
      <c r="M21" s="275"/>
      <c r="N21" s="277"/>
      <c r="O21" s="275"/>
      <c r="P21" s="276"/>
    </row>
    <row r="22" spans="2:16" x14ac:dyDescent="0.2">
      <c r="B22" s="13"/>
      <c r="C22" s="14">
        <v>1.1000000000000001</v>
      </c>
      <c r="D22" s="17" t="s">
        <v>15</v>
      </c>
      <c r="E22" s="282"/>
      <c r="F22" s="281"/>
      <c r="G22" s="282"/>
      <c r="H22" s="281"/>
      <c r="I22" s="282"/>
      <c r="J22" s="281"/>
      <c r="K22" s="282"/>
      <c r="L22" s="281"/>
      <c r="M22" s="282">
        <v>7838444</v>
      </c>
      <c r="N22" s="281">
        <v>7838444</v>
      </c>
      <c r="O22" s="282">
        <v>148930431</v>
      </c>
      <c r="P22" s="281">
        <v>148930431</v>
      </c>
    </row>
    <row r="23" spans="2:16" x14ac:dyDescent="0.2">
      <c r="B23" s="13"/>
      <c r="C23" s="14">
        <v>1.2</v>
      </c>
      <c r="D23" s="17" t="s">
        <v>16</v>
      </c>
      <c r="E23" s="282"/>
      <c r="F23" s="281"/>
      <c r="G23" s="282"/>
      <c r="H23" s="281"/>
      <c r="I23" s="282"/>
      <c r="J23" s="281"/>
      <c r="K23" s="282"/>
      <c r="L23" s="281"/>
      <c r="M23" s="282">
        <v>426</v>
      </c>
      <c r="N23" s="281">
        <v>426</v>
      </c>
      <c r="O23" s="282">
        <v>8101</v>
      </c>
      <c r="P23" s="281">
        <v>8101</v>
      </c>
    </row>
    <row r="24" spans="2:16" x14ac:dyDescent="0.2">
      <c r="B24" s="13"/>
      <c r="C24" s="14">
        <v>1.3</v>
      </c>
      <c r="D24" s="17" t="s">
        <v>34</v>
      </c>
      <c r="E24" s="282"/>
      <c r="F24" s="281"/>
      <c r="G24" s="282"/>
      <c r="H24" s="281"/>
      <c r="I24" s="282"/>
      <c r="J24" s="281"/>
      <c r="K24" s="282"/>
      <c r="L24" s="281"/>
      <c r="M24" s="282">
        <v>446</v>
      </c>
      <c r="N24" s="281">
        <v>446</v>
      </c>
      <c r="O24" s="282">
        <v>8482</v>
      </c>
      <c r="P24" s="281">
        <v>8482</v>
      </c>
    </row>
    <row r="25" spans="2:16" x14ac:dyDescent="0.2">
      <c r="B25" s="13"/>
      <c r="C25" s="14">
        <v>1.4</v>
      </c>
      <c r="D25" s="17" t="s">
        <v>17</v>
      </c>
      <c r="E25" s="282"/>
      <c r="F25" s="281"/>
      <c r="G25" s="282"/>
      <c r="H25" s="281"/>
      <c r="I25" s="282"/>
      <c r="J25" s="281"/>
      <c r="K25" s="282"/>
      <c r="L25" s="281"/>
      <c r="M25" s="282">
        <v>9182</v>
      </c>
      <c r="N25" s="281">
        <v>9182</v>
      </c>
      <c r="O25" s="282">
        <v>174453</v>
      </c>
      <c r="P25" s="281">
        <v>174453</v>
      </c>
    </row>
    <row r="26" spans="2:16" x14ac:dyDescent="0.2">
      <c r="B26" s="159"/>
      <c r="C26" s="160"/>
      <c r="D26" s="41"/>
      <c r="E26" s="272"/>
      <c r="F26" s="273"/>
      <c r="G26" s="272"/>
      <c r="H26" s="274"/>
      <c r="I26" s="272"/>
      <c r="J26" s="273"/>
      <c r="K26" s="272"/>
      <c r="L26" s="273"/>
      <c r="M26" s="272"/>
      <c r="N26" s="274"/>
      <c r="O26" s="272"/>
      <c r="P26" s="273"/>
    </row>
    <row r="27" spans="2:16" x14ac:dyDescent="0.2">
      <c r="B27" s="13" t="s">
        <v>1</v>
      </c>
      <c r="C27" s="27" t="s">
        <v>65</v>
      </c>
      <c r="D27" s="91"/>
      <c r="E27" s="267"/>
      <c r="F27" s="270"/>
      <c r="G27" s="267"/>
      <c r="H27" s="271"/>
      <c r="I27" s="267"/>
      <c r="J27" s="270"/>
      <c r="K27" s="267"/>
      <c r="L27" s="270"/>
      <c r="M27" s="267"/>
      <c r="N27" s="271"/>
      <c r="O27" s="267"/>
      <c r="P27" s="270"/>
    </row>
    <row r="28" spans="2:16" x14ac:dyDescent="0.2">
      <c r="B28" s="13"/>
      <c r="C28" s="14">
        <v>2.1</v>
      </c>
      <c r="D28" s="17" t="s">
        <v>39</v>
      </c>
      <c r="E28" s="267"/>
      <c r="F28" s="270"/>
      <c r="G28" s="267"/>
      <c r="H28" s="271"/>
      <c r="I28" s="267"/>
      <c r="J28" s="270"/>
      <c r="K28" s="267"/>
      <c r="L28" s="270"/>
      <c r="M28" s="267"/>
      <c r="N28" s="271"/>
      <c r="O28" s="267"/>
      <c r="P28" s="270"/>
    </row>
    <row r="29" spans="2:16" x14ac:dyDescent="0.2">
      <c r="B29" s="13"/>
      <c r="C29" s="14"/>
      <c r="D29" s="17" t="s">
        <v>55</v>
      </c>
      <c r="E29" s="282"/>
      <c r="F29" s="233"/>
      <c r="G29" s="282"/>
      <c r="H29" s="233"/>
      <c r="I29" s="282"/>
      <c r="J29" s="233"/>
      <c r="K29" s="282"/>
      <c r="L29" s="233"/>
      <c r="M29" s="282">
        <v>5640308</v>
      </c>
      <c r="N29" s="233"/>
      <c r="O29" s="282">
        <v>115893199</v>
      </c>
      <c r="P29" s="233"/>
    </row>
    <row r="30" spans="2:16" ht="28.5" customHeight="1" x14ac:dyDescent="0.2">
      <c r="B30" s="13"/>
      <c r="C30" s="14"/>
      <c r="D30" s="15" t="s">
        <v>54</v>
      </c>
      <c r="E30" s="278"/>
      <c r="F30" s="281"/>
      <c r="G30" s="278"/>
      <c r="H30" s="281"/>
      <c r="I30" s="278"/>
      <c r="J30" s="281"/>
      <c r="K30" s="278"/>
      <c r="L30" s="281"/>
      <c r="M30" s="278"/>
      <c r="N30" s="281">
        <v>4487476</v>
      </c>
      <c r="O30" s="278"/>
      <c r="P30" s="281">
        <v>92205593</v>
      </c>
    </row>
    <row r="31" spans="2:16" s="147" customFormat="1" x14ac:dyDescent="0.2">
      <c r="B31" s="19"/>
      <c r="C31" s="14">
        <v>2.2000000000000002</v>
      </c>
      <c r="D31" s="17" t="s">
        <v>35</v>
      </c>
      <c r="E31" s="267"/>
      <c r="F31" s="270"/>
      <c r="G31" s="267"/>
      <c r="H31" s="271"/>
      <c r="I31" s="267"/>
      <c r="J31" s="270"/>
      <c r="K31" s="267"/>
      <c r="L31" s="270"/>
      <c r="M31" s="267"/>
      <c r="N31" s="271"/>
      <c r="O31" s="267"/>
      <c r="P31" s="270"/>
    </row>
    <row r="32" spans="2:16" s="147" customFormat="1" ht="25.5" x14ac:dyDescent="0.2">
      <c r="B32" s="19"/>
      <c r="C32" s="14"/>
      <c r="D32" s="15" t="s">
        <v>51</v>
      </c>
      <c r="E32" s="282"/>
      <c r="F32" s="233"/>
      <c r="G32" s="282"/>
      <c r="H32" s="232"/>
      <c r="I32" s="282"/>
      <c r="J32" s="233"/>
      <c r="K32" s="282"/>
      <c r="L32" s="233"/>
      <c r="M32" s="282">
        <v>446416</v>
      </c>
      <c r="N32" s="232"/>
      <c r="O32" s="282">
        <v>9172660</v>
      </c>
      <c r="P32" s="233"/>
    </row>
    <row r="33" spans="2:16" s="147" customFormat="1" ht="25.5" x14ac:dyDescent="0.2">
      <c r="B33" s="19"/>
      <c r="C33" s="14"/>
      <c r="D33" s="15" t="s">
        <v>44</v>
      </c>
      <c r="E33" s="278"/>
      <c r="F33" s="281"/>
      <c r="G33" s="278"/>
      <c r="H33" s="287"/>
      <c r="I33" s="278"/>
      <c r="J33" s="281"/>
      <c r="K33" s="278"/>
      <c r="L33" s="281"/>
      <c r="M33" s="278"/>
      <c r="N33" s="287">
        <v>77063</v>
      </c>
      <c r="O33" s="278"/>
      <c r="P33" s="281">
        <v>1583437</v>
      </c>
    </row>
    <row r="34" spans="2:16" x14ac:dyDescent="0.2">
      <c r="B34" s="13"/>
      <c r="C34" s="14">
        <v>2.2999999999999998</v>
      </c>
      <c r="D34" s="17" t="s">
        <v>28</v>
      </c>
      <c r="E34" s="282"/>
      <c r="F34" s="233"/>
      <c r="G34" s="282"/>
      <c r="H34" s="232"/>
      <c r="I34" s="282"/>
      <c r="J34" s="233"/>
      <c r="K34" s="282"/>
      <c r="L34" s="233"/>
      <c r="M34" s="282"/>
      <c r="N34" s="232"/>
      <c r="O34" s="282"/>
      <c r="P34" s="233"/>
    </row>
    <row r="35" spans="2:16" s="147" customFormat="1" x14ac:dyDescent="0.2">
      <c r="B35" s="19"/>
      <c r="C35" s="14">
        <v>2.4</v>
      </c>
      <c r="D35" s="17" t="s">
        <v>36</v>
      </c>
      <c r="E35" s="267"/>
      <c r="F35" s="270"/>
      <c r="G35" s="267"/>
      <c r="H35" s="271"/>
      <c r="I35" s="267"/>
      <c r="J35" s="270"/>
      <c r="K35" s="267"/>
      <c r="L35" s="270"/>
      <c r="M35" s="267"/>
      <c r="N35" s="271"/>
      <c r="O35" s="267"/>
      <c r="P35" s="270"/>
    </row>
    <row r="36" spans="2:16" s="147" customFormat="1" ht="25.5" x14ac:dyDescent="0.2">
      <c r="B36" s="19"/>
      <c r="C36" s="14"/>
      <c r="D36" s="15" t="s">
        <v>52</v>
      </c>
      <c r="E36" s="282"/>
      <c r="F36" s="233"/>
      <c r="G36" s="282"/>
      <c r="H36" s="232"/>
      <c r="I36" s="282"/>
      <c r="J36" s="233"/>
      <c r="K36" s="282"/>
      <c r="L36" s="233"/>
      <c r="M36" s="282"/>
      <c r="N36" s="232"/>
      <c r="O36" s="282"/>
      <c r="P36" s="233"/>
    </row>
    <row r="37" spans="2:16" s="147" customFormat="1" ht="25.5" x14ac:dyDescent="0.2">
      <c r="B37" s="19"/>
      <c r="C37" s="14"/>
      <c r="D37" s="15" t="s">
        <v>43</v>
      </c>
      <c r="E37" s="278"/>
      <c r="F37" s="281"/>
      <c r="G37" s="278"/>
      <c r="H37" s="287"/>
      <c r="I37" s="278"/>
      <c r="J37" s="281"/>
      <c r="K37" s="278"/>
      <c r="L37" s="281"/>
      <c r="M37" s="278"/>
      <c r="N37" s="287"/>
      <c r="O37" s="278"/>
      <c r="P37" s="281"/>
    </row>
    <row r="38" spans="2:16" x14ac:dyDescent="0.2">
      <c r="B38" s="13"/>
      <c r="C38" s="14">
        <v>2.5</v>
      </c>
      <c r="D38" s="17" t="s">
        <v>29</v>
      </c>
      <c r="E38" s="282"/>
      <c r="F38" s="233"/>
      <c r="G38" s="282"/>
      <c r="H38" s="232"/>
      <c r="I38" s="282"/>
      <c r="J38" s="233"/>
      <c r="K38" s="282"/>
      <c r="L38" s="233"/>
      <c r="M38" s="282"/>
      <c r="N38" s="232"/>
      <c r="O38" s="282"/>
      <c r="P38" s="233"/>
    </row>
    <row r="39" spans="2:16" x14ac:dyDescent="0.2">
      <c r="B39" s="13"/>
      <c r="C39" s="14">
        <v>2.6</v>
      </c>
      <c r="D39" s="17" t="s">
        <v>31</v>
      </c>
      <c r="E39" s="267"/>
      <c r="F39" s="270"/>
      <c r="G39" s="267"/>
      <c r="H39" s="271"/>
      <c r="I39" s="267"/>
      <c r="J39" s="270"/>
      <c r="K39" s="267"/>
      <c r="L39" s="270"/>
      <c r="M39" s="267"/>
      <c r="N39" s="271"/>
      <c r="O39" s="267"/>
      <c r="P39" s="270"/>
    </row>
    <row r="40" spans="2:16" ht="28.5" customHeight="1" x14ac:dyDescent="0.2">
      <c r="B40" s="13"/>
      <c r="C40" s="14"/>
      <c r="D40" s="15" t="s">
        <v>113</v>
      </c>
      <c r="E40" s="282"/>
      <c r="F40" s="233"/>
      <c r="G40" s="282"/>
      <c r="H40" s="232"/>
      <c r="I40" s="282"/>
      <c r="J40" s="233"/>
      <c r="K40" s="282"/>
      <c r="L40" s="233"/>
      <c r="M40" s="282"/>
      <c r="N40" s="232"/>
      <c r="O40" s="282"/>
      <c r="P40" s="233"/>
    </row>
    <row r="41" spans="2:16" ht="27.95" customHeight="1" x14ac:dyDescent="0.2">
      <c r="B41" s="13"/>
      <c r="C41" s="14"/>
      <c r="D41" s="15" t="s">
        <v>114</v>
      </c>
      <c r="E41" s="278"/>
      <c r="F41" s="281"/>
      <c r="G41" s="278"/>
      <c r="H41" s="287"/>
      <c r="I41" s="278"/>
      <c r="J41" s="281"/>
      <c r="K41" s="278"/>
      <c r="L41" s="281"/>
      <c r="M41" s="278"/>
      <c r="N41" s="287"/>
      <c r="O41" s="278"/>
      <c r="P41" s="281"/>
    </row>
    <row r="42" spans="2:16" x14ac:dyDescent="0.2">
      <c r="B42" s="13"/>
      <c r="C42" s="14">
        <v>2.7</v>
      </c>
      <c r="D42" s="17" t="s">
        <v>37</v>
      </c>
      <c r="E42" s="267"/>
      <c r="F42" s="270"/>
      <c r="G42" s="267"/>
      <c r="H42" s="271"/>
      <c r="I42" s="267"/>
      <c r="J42" s="270"/>
      <c r="K42" s="267"/>
      <c r="L42" s="270"/>
      <c r="M42" s="267"/>
      <c r="N42" s="271"/>
      <c r="O42" s="267"/>
      <c r="P42" s="270"/>
    </row>
    <row r="43" spans="2:16" x14ac:dyDescent="0.2">
      <c r="B43" s="13"/>
      <c r="C43" s="14"/>
      <c r="D43" s="15" t="s">
        <v>115</v>
      </c>
      <c r="E43" s="282"/>
      <c r="F43" s="233"/>
      <c r="G43" s="282"/>
      <c r="H43" s="232"/>
      <c r="I43" s="282"/>
      <c r="J43" s="233"/>
      <c r="K43" s="282"/>
      <c r="L43" s="233"/>
      <c r="M43" s="282">
        <v>1404</v>
      </c>
      <c r="N43" s="232"/>
      <c r="O43" s="282">
        <v>28839</v>
      </c>
      <c r="P43" s="233"/>
    </row>
    <row r="44" spans="2:16" s="147" customFormat="1" ht="25.5" x14ac:dyDescent="0.2">
      <c r="B44" s="19"/>
      <c r="C44" s="14"/>
      <c r="D44" s="15" t="s">
        <v>116</v>
      </c>
      <c r="E44" s="278"/>
      <c r="F44" s="281"/>
      <c r="G44" s="278"/>
      <c r="H44" s="287"/>
      <c r="I44" s="278"/>
      <c r="J44" s="281"/>
      <c r="K44" s="278"/>
      <c r="L44" s="281"/>
      <c r="M44" s="278"/>
      <c r="N44" s="287">
        <v>255</v>
      </c>
      <c r="O44" s="278"/>
      <c r="P44" s="281">
        <v>5231</v>
      </c>
    </row>
    <row r="45" spans="2:16" x14ac:dyDescent="0.2">
      <c r="B45" s="13"/>
      <c r="C45" s="92" t="s">
        <v>117</v>
      </c>
      <c r="D45" s="17" t="s">
        <v>30</v>
      </c>
      <c r="E45" s="282"/>
      <c r="F45" s="279"/>
      <c r="G45" s="282"/>
      <c r="H45" s="280"/>
      <c r="I45" s="282"/>
      <c r="J45" s="279"/>
      <c r="K45" s="282"/>
      <c r="L45" s="279"/>
      <c r="M45" s="282">
        <v>-266</v>
      </c>
      <c r="N45" s="280"/>
      <c r="O45" s="282">
        <v>-5473</v>
      </c>
      <c r="P45" s="279"/>
    </row>
    <row r="46" spans="2:16" x14ac:dyDescent="0.2">
      <c r="B46" s="13"/>
      <c r="C46" s="14">
        <v>2.9</v>
      </c>
      <c r="D46" s="17" t="s">
        <v>101</v>
      </c>
      <c r="E46" s="267"/>
      <c r="F46" s="268"/>
      <c r="G46" s="267"/>
      <c r="H46" s="269"/>
      <c r="I46" s="267"/>
      <c r="J46" s="268"/>
      <c r="K46" s="267"/>
      <c r="L46" s="268"/>
      <c r="M46" s="267"/>
      <c r="N46" s="269"/>
      <c r="O46" s="267"/>
      <c r="P46" s="268"/>
    </row>
    <row r="47" spans="2:16" x14ac:dyDescent="0.2">
      <c r="B47" s="13"/>
      <c r="C47" s="14"/>
      <c r="D47" s="15" t="s">
        <v>118</v>
      </c>
      <c r="E47" s="282"/>
      <c r="F47" s="286"/>
      <c r="G47" s="282"/>
      <c r="H47" s="288"/>
      <c r="I47" s="282"/>
      <c r="J47" s="286"/>
      <c r="K47" s="282"/>
      <c r="L47" s="286"/>
      <c r="M47" s="282"/>
      <c r="N47" s="288"/>
      <c r="O47" s="282"/>
      <c r="P47" s="286"/>
    </row>
    <row r="48" spans="2:16" x14ac:dyDescent="0.2">
      <c r="B48" s="13"/>
      <c r="C48" s="14"/>
      <c r="D48" s="17" t="s">
        <v>119</v>
      </c>
      <c r="E48" s="282"/>
      <c r="F48" s="286"/>
      <c r="G48" s="282"/>
      <c r="H48" s="288"/>
      <c r="I48" s="282"/>
      <c r="J48" s="286"/>
      <c r="K48" s="282"/>
      <c r="L48" s="286"/>
      <c r="M48" s="282"/>
      <c r="N48" s="288"/>
      <c r="O48" s="282"/>
      <c r="P48" s="286"/>
    </row>
    <row r="49" spans="1:16" x14ac:dyDescent="0.2">
      <c r="B49" s="13"/>
      <c r="C49" s="14"/>
      <c r="D49" s="17" t="s">
        <v>120</v>
      </c>
      <c r="E49" s="282"/>
      <c r="F49" s="279"/>
      <c r="G49" s="282"/>
      <c r="H49" s="280"/>
      <c r="I49" s="282"/>
      <c r="J49" s="279"/>
      <c r="K49" s="282"/>
      <c r="L49" s="279"/>
      <c r="M49" s="282"/>
      <c r="N49" s="280"/>
      <c r="O49" s="282"/>
      <c r="P49" s="279"/>
    </row>
    <row r="50" spans="1:16" s="147" customFormat="1" x14ac:dyDescent="0.2">
      <c r="B50" s="19"/>
      <c r="C50" s="93" t="s">
        <v>14</v>
      </c>
      <c r="D50" s="17" t="s">
        <v>26</v>
      </c>
      <c r="E50" s="282"/>
      <c r="F50" s="281"/>
      <c r="G50" s="282"/>
      <c r="H50" s="287"/>
      <c r="I50" s="282"/>
      <c r="J50" s="281"/>
      <c r="K50" s="282"/>
      <c r="L50" s="281"/>
      <c r="M50" s="282"/>
      <c r="N50" s="287"/>
      <c r="O50" s="282"/>
      <c r="P50" s="281"/>
    </row>
    <row r="51" spans="1:16" s="147" customFormat="1" x14ac:dyDescent="0.2">
      <c r="A51" s="155"/>
      <c r="B51" s="19"/>
      <c r="C51" s="93" t="s">
        <v>121</v>
      </c>
      <c r="D51" s="15" t="s">
        <v>49</v>
      </c>
      <c r="E51" s="80">
        <f>E29+E32-E34+E36-E38+E40+E43-E45+E47+E48-E49+E50</f>
        <v>0</v>
      </c>
      <c r="F51" s="81">
        <f>F30+F33+F37+F41+F44+F47+F48+F50</f>
        <v>0</v>
      </c>
      <c r="G51" s="80">
        <f>G29+G32-G34+G36-G38+G40+G43-G45+G47+G48-G49+G50</f>
        <v>0</v>
      </c>
      <c r="H51" s="81">
        <f>H30+H33+H37+H41+H44+H47+H48+H50</f>
        <v>0</v>
      </c>
      <c r="I51" s="80">
        <f>I29+I32-I34+I36-I38+I40+I43-I45+I47+I48-I49+I50</f>
        <v>0</v>
      </c>
      <c r="J51" s="81">
        <f>J30+J33+J37+J41+J44+J47+J48+J50</f>
        <v>0</v>
      </c>
      <c r="K51" s="80">
        <f>K29+K32-K34+K36-K38+K40+K43-K45+K47+K48-K49+K50</f>
        <v>0</v>
      </c>
      <c r="L51" s="81">
        <f>L30+L33+L37+L41+L44+L47+L48+L50</f>
        <v>0</v>
      </c>
      <c r="M51" s="80">
        <f>M29+M32-M34+M36-M38+M40+M43-M45+M47+M48-M49+M50</f>
        <v>6088394</v>
      </c>
      <c r="N51" s="81">
        <f>N30+N33+N37+N41+N44+N47+N48+N50</f>
        <v>4564794</v>
      </c>
      <c r="O51" s="80">
        <f>O29+O32-O34+O36-O38+O40+O43-O45+O47+O48-O49+O50</f>
        <v>125100171</v>
      </c>
      <c r="P51" s="81">
        <f>P30+P33+P37+P41+P44+P47+P48+P50</f>
        <v>93794261</v>
      </c>
    </row>
    <row r="52" spans="1:16" ht="13.5" thickBot="1" x14ac:dyDescent="0.25">
      <c r="B52" s="159"/>
      <c r="C52" s="40"/>
      <c r="D52" s="161"/>
      <c r="E52" s="264"/>
      <c r="F52" s="265"/>
      <c r="G52" s="264"/>
      <c r="H52" s="266"/>
      <c r="I52" s="264"/>
      <c r="J52" s="265"/>
      <c r="K52" s="264"/>
      <c r="L52" s="265"/>
      <c r="M52" s="264"/>
      <c r="N52" s="266"/>
      <c r="O52" s="264"/>
      <c r="P52" s="265"/>
    </row>
    <row r="53" spans="1:16" x14ac:dyDescent="0.2">
      <c r="B53" s="2"/>
      <c r="C53" s="2"/>
      <c r="D53" s="2"/>
    </row>
    <row r="54" spans="1:16" x14ac:dyDescent="0.2">
      <c r="B54" s="51"/>
      <c r="C54" s="51" t="s">
        <v>61</v>
      </c>
      <c r="D54" s="51"/>
    </row>
    <row r="55" spans="1:16" ht="13.15" customHeight="1" x14ac:dyDescent="0.2">
      <c r="B55" s="51"/>
      <c r="C55" s="51"/>
      <c r="D55" s="203" t="s">
        <v>143</v>
      </c>
    </row>
    <row r="56" spans="1:16" x14ac:dyDescent="0.2">
      <c r="B56" s="51"/>
      <c r="C56" s="51"/>
      <c r="D56" s="51" t="s">
        <v>72</v>
      </c>
    </row>
    <row r="57" spans="1:16" ht="13.15" customHeight="1" x14ac:dyDescent="0.2">
      <c r="B57" s="51"/>
      <c r="C57" s="51"/>
      <c r="D57" s="51" t="s">
        <v>66</v>
      </c>
      <c r="E57" s="182"/>
    </row>
    <row r="58" spans="1:16" ht="13.15" customHeight="1" x14ac:dyDescent="0.2">
      <c r="B58" s="2"/>
      <c r="C58" s="89"/>
      <c r="D58" s="203" t="s">
        <v>102</v>
      </c>
    </row>
    <row r="59" spans="1:16" ht="13.15" customHeight="1" x14ac:dyDescent="0.2">
      <c r="C59" s="157"/>
      <c r="D59" s="157"/>
    </row>
  </sheetData>
  <sheetProtection algorithmName="SHA-1" hashValue="KJTupgr8ud8ZV2EcOCogKRsa01E=" saltValue="omKJKoo+8tUiv/49vtCHRA==" spinCount="100000" sheet="1" objects="1" scenarios="1" formatCells="0" formatColumns="0" formatRows="0"/>
  <dataConsolidate/>
  <mergeCells count="21">
    <mergeCell ref="B6:D6"/>
    <mergeCell ref="B8:D8"/>
    <mergeCell ref="B10:D10"/>
    <mergeCell ref="E6:F11"/>
    <mergeCell ref="B12:D12"/>
    <mergeCell ref="B19:D20"/>
    <mergeCell ref="E12:F12"/>
    <mergeCell ref="E15:J15"/>
    <mergeCell ref="G17:H17"/>
    <mergeCell ref="I17:J17"/>
    <mergeCell ref="E17:F17"/>
    <mergeCell ref="E16:J16"/>
    <mergeCell ref="K6:L6"/>
    <mergeCell ref="K8:L8"/>
    <mergeCell ref="K10:L10"/>
    <mergeCell ref="K12:L12"/>
    <mergeCell ref="K17:L17"/>
    <mergeCell ref="K15:P15"/>
    <mergeCell ref="K16:P16"/>
    <mergeCell ref="M17:N17"/>
    <mergeCell ref="O17:P17"/>
  </mergeCells>
  <conditionalFormatting sqref="I49 I45 G45 G49 E45 E49 E40 G40 I40 E29 I38 G38 E38 E34 G34 I34 F41 F30 H41 J41 E32 G32 I32 E36 G36 I36 F33 H33 J33 F37 H37 J37 F44 H44 J44 E22:E25 E47:P48 E43:P43 E50:P50">
    <cfRule type="cellIs" dxfId="29" priority="89" stopIfTrue="1" operator="lessThan">
      <formula>0</formula>
    </cfRule>
  </conditionalFormatting>
  <conditionalFormatting sqref="O49 O45 M45 M49 K45 K49 K40 M40 O40 O38 M38 K38 K34 M34 O34 L41 N41 P41 K32 M32 O32 K36 M36 O36 L33 N33 P33 L37 N37 P37 L44 N44 P44">
    <cfRule type="cellIs" dxfId="28" priority="13" stopIfTrue="1" operator="lessThan">
      <formula>0</formula>
    </cfRule>
  </conditionalFormatting>
  <conditionalFormatting sqref="G22:G25">
    <cfRule type="cellIs" dxfId="27" priority="10" stopIfTrue="1" operator="lessThan">
      <formula>0</formula>
    </cfRule>
  </conditionalFormatting>
  <conditionalFormatting sqref="I22:I25">
    <cfRule type="cellIs" dxfId="26" priority="9" stopIfTrue="1" operator="lessThan">
      <formula>0</formula>
    </cfRule>
  </conditionalFormatting>
  <conditionalFormatting sqref="K22:K25">
    <cfRule type="cellIs" dxfId="25" priority="8" stopIfTrue="1" operator="lessThan">
      <formula>0</formula>
    </cfRule>
  </conditionalFormatting>
  <conditionalFormatting sqref="M22:M25">
    <cfRule type="cellIs" dxfId="24" priority="7" stopIfTrue="1" operator="lessThan">
      <formula>0</formula>
    </cfRule>
  </conditionalFormatting>
  <conditionalFormatting sqref="O22:O25">
    <cfRule type="cellIs" dxfId="23" priority="6" stopIfTrue="1" operator="lessThan">
      <formula>0</formula>
    </cfRule>
  </conditionalFormatting>
  <conditionalFormatting sqref="G29 H30">
    <cfRule type="cellIs" dxfId="22" priority="5" stopIfTrue="1" operator="lessThan">
      <formula>0</formula>
    </cfRule>
  </conditionalFormatting>
  <conditionalFormatting sqref="I29 J30">
    <cfRule type="cellIs" dxfId="21" priority="4" stopIfTrue="1" operator="lessThan">
      <formula>0</formula>
    </cfRule>
  </conditionalFormatting>
  <conditionalFormatting sqref="K29 L30">
    <cfRule type="cellIs" dxfId="20" priority="3" stopIfTrue="1" operator="lessThan">
      <formula>0</formula>
    </cfRule>
  </conditionalFormatting>
  <conditionalFormatting sqref="M29 N30">
    <cfRule type="cellIs" dxfId="19" priority="2" stopIfTrue="1" operator="lessThan">
      <formula>0</formula>
    </cfRule>
  </conditionalFormatting>
  <conditionalFormatting sqref="O29 P30">
    <cfRule type="cellIs" dxfId="18" priority="1" stopIfTrue="1" operator="lessThan">
      <formula>0</formula>
    </cfRule>
  </conditionalFormatting>
  <pageMargins left="0.2" right="0.2" top="0.35" bottom="0.25" header="0.2" footer="0.2"/>
  <pageSetup scale="52" fitToWidth="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87"/>
  <sheetViews>
    <sheetView topLeftCell="A68" zoomScaleNormal="100" workbookViewId="0">
      <selection activeCell="D76" sqref="D76:L76"/>
    </sheetView>
  </sheetViews>
  <sheetFormatPr defaultRowHeight="12.75" x14ac:dyDescent="0.2"/>
  <cols>
    <col min="1" max="1" width="1.85546875" style="7" customWidth="1"/>
    <col min="2" max="2" width="60.42578125" bestFit="1" customWidth="1"/>
    <col min="3" max="3" width="18.5703125" customWidth="1"/>
  </cols>
  <sheetData>
    <row r="1" spans="2:13" s="7" customFormat="1" x14ac:dyDescent="0.2">
      <c r="B1" s="1" t="s">
        <v>144</v>
      </c>
      <c r="D1" s="5"/>
      <c r="E1" s="62"/>
    </row>
    <row r="2" spans="2:13" s="82" customFormat="1" x14ac:dyDescent="0.2">
      <c r="B2" s="88" t="s">
        <v>149</v>
      </c>
      <c r="D2" s="375"/>
      <c r="E2" s="376"/>
    </row>
    <row r="3" spans="2:13" s="7" customFormat="1" x14ac:dyDescent="0.2">
      <c r="B3" s="1" t="s">
        <v>100</v>
      </c>
    </row>
    <row r="4" spans="2:13" s="7" customFormat="1" x14ac:dyDescent="0.2">
      <c r="B4" s="172"/>
    </row>
    <row r="5" spans="2:13" s="7" customFormat="1" x14ac:dyDescent="0.2">
      <c r="B5" s="60" t="s">
        <v>88</v>
      </c>
    </row>
    <row r="6" spans="2:13" s="7" customFormat="1" x14ac:dyDescent="0.2">
      <c r="B6" s="86">
        <f>'Cover Page'!C7</f>
        <v>0</v>
      </c>
      <c r="D6" s="356" t="s">
        <v>127</v>
      </c>
      <c r="E6" s="356"/>
      <c r="F6" s="356"/>
    </row>
    <row r="7" spans="2:13" s="7" customFormat="1" x14ac:dyDescent="0.2">
      <c r="B7" s="60" t="s">
        <v>89</v>
      </c>
      <c r="D7" s="356"/>
      <c r="E7" s="356"/>
      <c r="F7" s="356"/>
    </row>
    <row r="8" spans="2:13" s="7" customFormat="1" x14ac:dyDescent="0.2">
      <c r="B8" s="87" t="str">
        <f>'Cover Page'!C8</f>
        <v>Aetna Life Insurance Company</v>
      </c>
      <c r="D8" s="356"/>
      <c r="E8" s="356"/>
      <c r="F8" s="356"/>
    </row>
    <row r="9" spans="2:13" s="7" customFormat="1" x14ac:dyDescent="0.2">
      <c r="B9" s="61" t="s">
        <v>91</v>
      </c>
      <c r="D9" s="356"/>
      <c r="E9" s="356"/>
      <c r="F9" s="356"/>
    </row>
    <row r="10" spans="2:13" s="7" customFormat="1" x14ac:dyDescent="0.2">
      <c r="B10" s="87" t="str">
        <f>'Cover Page'!C9</f>
        <v>0</v>
      </c>
      <c r="D10" s="356"/>
      <c r="E10" s="356"/>
      <c r="F10" s="356"/>
    </row>
    <row r="11" spans="2:13" s="7" customFormat="1" x14ac:dyDescent="0.2">
      <c r="B11" s="61" t="s">
        <v>86</v>
      </c>
    </row>
    <row r="12" spans="2:13" s="7" customFormat="1" x14ac:dyDescent="0.2">
      <c r="B12" s="87" t="str">
        <f>'Cover Page'!C6</f>
        <v>2017</v>
      </c>
    </row>
    <row r="13" spans="2:13" s="7" customFormat="1" x14ac:dyDescent="0.2"/>
    <row r="14" spans="2:13" s="7" customFormat="1" ht="13.5" thickBot="1" x14ac:dyDescent="0.25"/>
    <row r="15" spans="2:13" s="56" customFormat="1" ht="13.5" thickBot="1" x14ac:dyDescent="0.25">
      <c r="B15" s="96" t="s">
        <v>75</v>
      </c>
      <c r="C15" s="99" t="s">
        <v>76</v>
      </c>
      <c r="D15" s="357" t="s">
        <v>77</v>
      </c>
      <c r="E15" s="358"/>
      <c r="F15" s="358"/>
      <c r="G15" s="358"/>
      <c r="H15" s="358"/>
      <c r="I15" s="358"/>
      <c r="J15" s="358"/>
      <c r="K15" s="358"/>
      <c r="L15" s="359"/>
      <c r="M15" s="55"/>
    </row>
    <row r="16" spans="2:13" s="57" customFormat="1" ht="13.5" thickBot="1" x14ac:dyDescent="0.25">
      <c r="B16" s="97">
        <v>1</v>
      </c>
      <c r="C16" s="100">
        <v>2</v>
      </c>
      <c r="D16" s="360">
        <v>3</v>
      </c>
      <c r="E16" s="361"/>
      <c r="F16" s="361"/>
      <c r="G16" s="361"/>
      <c r="H16" s="361"/>
      <c r="I16" s="361"/>
      <c r="J16" s="361"/>
      <c r="K16" s="361"/>
      <c r="L16" s="362"/>
    </row>
    <row r="17" spans="2:13" s="56" customFormat="1" x14ac:dyDescent="0.2">
      <c r="B17" s="98" t="s">
        <v>78</v>
      </c>
      <c r="C17" s="255"/>
      <c r="D17" s="363"/>
      <c r="E17" s="364"/>
      <c r="F17" s="364"/>
      <c r="G17" s="364"/>
      <c r="H17" s="364"/>
      <c r="I17" s="364"/>
      <c r="J17" s="364"/>
      <c r="K17" s="364"/>
      <c r="L17" s="365"/>
      <c r="M17" s="55"/>
    </row>
    <row r="18" spans="2:13" s="56" customFormat="1" ht="38.25" x14ac:dyDescent="0.2">
      <c r="B18" s="58" t="s">
        <v>162</v>
      </c>
      <c r="C18" s="256"/>
      <c r="D18" s="366" t="s">
        <v>163</v>
      </c>
      <c r="E18" s="367"/>
      <c r="F18" s="367"/>
      <c r="G18" s="367"/>
      <c r="H18" s="367"/>
      <c r="I18" s="367"/>
      <c r="J18" s="367"/>
      <c r="K18" s="367"/>
      <c r="L18" s="368"/>
      <c r="M18" s="55"/>
    </row>
    <row r="19" spans="2:13" s="56" customFormat="1" ht="35.25" customHeight="1" x14ac:dyDescent="0.2">
      <c r="B19" s="58"/>
      <c r="C19" s="256"/>
      <c r="D19" s="347"/>
      <c r="E19" s="348"/>
      <c r="F19" s="348"/>
      <c r="G19" s="348"/>
      <c r="H19" s="348"/>
      <c r="I19" s="348"/>
      <c r="J19" s="348"/>
      <c r="K19" s="348"/>
      <c r="L19" s="349"/>
      <c r="M19" s="55"/>
    </row>
    <row r="20" spans="2:13" s="56" customFormat="1" ht="35.25" customHeight="1" x14ac:dyDescent="0.2">
      <c r="B20" s="58"/>
      <c r="C20" s="256"/>
      <c r="D20" s="347"/>
      <c r="E20" s="348"/>
      <c r="F20" s="348"/>
      <c r="G20" s="348"/>
      <c r="H20" s="348"/>
      <c r="I20" s="348"/>
      <c r="J20" s="348"/>
      <c r="K20" s="348"/>
      <c r="L20" s="349"/>
      <c r="M20" s="55"/>
    </row>
    <row r="21" spans="2:13" s="56" customFormat="1" ht="35.25" customHeight="1" x14ac:dyDescent="0.2">
      <c r="B21" s="58"/>
      <c r="C21" s="256"/>
      <c r="D21" s="347"/>
      <c r="E21" s="348"/>
      <c r="F21" s="348"/>
      <c r="G21" s="348"/>
      <c r="H21" s="348"/>
      <c r="I21" s="348"/>
      <c r="J21" s="348"/>
      <c r="K21" s="348"/>
      <c r="L21" s="349"/>
      <c r="M21" s="55"/>
    </row>
    <row r="22" spans="2:13" s="56" customFormat="1" ht="35.25" customHeight="1" x14ac:dyDescent="0.2">
      <c r="B22" s="58"/>
      <c r="C22" s="256"/>
      <c r="D22" s="347" t="s">
        <v>164</v>
      </c>
      <c r="E22" s="348"/>
      <c r="F22" s="348"/>
      <c r="G22" s="348"/>
      <c r="H22" s="348"/>
      <c r="I22" s="348"/>
      <c r="J22" s="348"/>
      <c r="K22" s="348"/>
      <c r="L22" s="349"/>
      <c r="M22" s="55"/>
    </row>
    <row r="23" spans="2:13" s="56" customFormat="1" ht="35.25" customHeight="1" thickBot="1" x14ac:dyDescent="0.25">
      <c r="B23" s="58"/>
      <c r="C23" s="256"/>
      <c r="D23" s="347"/>
      <c r="E23" s="348"/>
      <c r="F23" s="348"/>
      <c r="G23" s="348"/>
      <c r="H23" s="348"/>
      <c r="I23" s="348"/>
      <c r="J23" s="348"/>
      <c r="K23" s="348"/>
      <c r="L23" s="349"/>
      <c r="M23" s="55"/>
    </row>
    <row r="24" spans="2:13" s="56" customFormat="1" x14ac:dyDescent="0.2">
      <c r="B24" s="98" t="s">
        <v>79</v>
      </c>
      <c r="C24" s="255"/>
      <c r="D24" s="369"/>
      <c r="E24" s="370"/>
      <c r="F24" s="370"/>
      <c r="G24" s="370"/>
      <c r="H24" s="370"/>
      <c r="I24" s="370"/>
      <c r="J24" s="370"/>
      <c r="K24" s="370"/>
      <c r="L24" s="371"/>
      <c r="M24" s="55"/>
    </row>
    <row r="25" spans="2:13" s="56" customFormat="1" x14ac:dyDescent="0.2">
      <c r="B25" s="101" t="s">
        <v>80</v>
      </c>
      <c r="C25" s="257"/>
      <c r="D25" s="350"/>
      <c r="E25" s="351"/>
      <c r="F25" s="351"/>
      <c r="G25" s="351"/>
      <c r="H25" s="351"/>
      <c r="I25" s="351"/>
      <c r="J25" s="351"/>
      <c r="K25" s="351"/>
      <c r="L25" s="352"/>
      <c r="M25" s="55"/>
    </row>
    <row r="26" spans="2:13" s="56" customFormat="1" ht="114.75" x14ac:dyDescent="0.2">
      <c r="B26" s="58" t="s">
        <v>165</v>
      </c>
      <c r="C26" s="256"/>
      <c r="D26" s="347" t="s">
        <v>166</v>
      </c>
      <c r="E26" s="348"/>
      <c r="F26" s="348"/>
      <c r="G26" s="348"/>
      <c r="H26" s="348"/>
      <c r="I26" s="348"/>
      <c r="J26" s="348"/>
      <c r="K26" s="348"/>
      <c r="L26" s="349"/>
      <c r="M26" s="55"/>
    </row>
    <row r="27" spans="2:13" s="56" customFormat="1" ht="54.75" customHeight="1" x14ac:dyDescent="0.2">
      <c r="B27" s="58"/>
      <c r="C27" s="256"/>
      <c r="D27" s="347" t="s">
        <v>167</v>
      </c>
      <c r="E27" s="348"/>
      <c r="F27" s="348"/>
      <c r="G27" s="348"/>
      <c r="H27" s="348"/>
      <c r="I27" s="348"/>
      <c r="J27" s="348"/>
      <c r="K27" s="348"/>
      <c r="L27" s="349"/>
      <c r="M27" s="55"/>
    </row>
    <row r="28" spans="2:13" s="56" customFormat="1" ht="35.25" customHeight="1" x14ac:dyDescent="0.2">
      <c r="B28" s="58"/>
      <c r="C28" s="256"/>
      <c r="D28" s="347"/>
      <c r="E28" s="348"/>
      <c r="F28" s="348"/>
      <c r="G28" s="348"/>
      <c r="H28" s="348"/>
      <c r="I28" s="348"/>
      <c r="J28" s="348"/>
      <c r="K28" s="348"/>
      <c r="L28" s="349"/>
      <c r="M28" s="55"/>
    </row>
    <row r="29" spans="2:13" s="56" customFormat="1" ht="35.25" customHeight="1" x14ac:dyDescent="0.2">
      <c r="B29" s="58"/>
      <c r="C29" s="258"/>
      <c r="D29" s="347"/>
      <c r="E29" s="348"/>
      <c r="F29" s="348"/>
      <c r="G29" s="348"/>
      <c r="H29" s="348"/>
      <c r="I29" s="348"/>
      <c r="J29" s="348"/>
      <c r="K29" s="348"/>
      <c r="L29" s="349"/>
      <c r="M29" s="55"/>
    </row>
    <row r="30" spans="2:13" s="56" customFormat="1" ht="35.25" customHeight="1" x14ac:dyDescent="0.2">
      <c r="B30" s="58"/>
      <c r="C30" s="258"/>
      <c r="D30" s="347"/>
      <c r="E30" s="348"/>
      <c r="F30" s="348"/>
      <c r="G30" s="348"/>
      <c r="H30" s="348"/>
      <c r="I30" s="348"/>
      <c r="J30" s="348"/>
      <c r="K30" s="348"/>
      <c r="L30" s="349"/>
      <c r="M30" s="55"/>
    </row>
    <row r="31" spans="2:13" s="56" customFormat="1" ht="35.25" customHeight="1" x14ac:dyDescent="0.2">
      <c r="B31" s="58"/>
      <c r="C31" s="259"/>
      <c r="D31" s="347"/>
      <c r="E31" s="348"/>
      <c r="F31" s="348"/>
      <c r="G31" s="348"/>
      <c r="H31" s="348"/>
      <c r="I31" s="348"/>
      <c r="J31" s="348"/>
      <c r="K31" s="348"/>
      <c r="L31" s="349"/>
      <c r="M31" s="55"/>
    </row>
    <row r="32" spans="2:13" s="56" customFormat="1" x14ac:dyDescent="0.2">
      <c r="B32" s="102" t="s">
        <v>81</v>
      </c>
      <c r="C32" s="260"/>
      <c r="D32" s="350"/>
      <c r="E32" s="351"/>
      <c r="F32" s="351"/>
      <c r="G32" s="351"/>
      <c r="H32" s="351"/>
      <c r="I32" s="351"/>
      <c r="J32" s="351"/>
      <c r="K32" s="351"/>
      <c r="L32" s="352"/>
      <c r="M32" s="55"/>
    </row>
    <row r="33" spans="2:13" s="56" customFormat="1" ht="102" x14ac:dyDescent="0.2">
      <c r="B33" s="58" t="s">
        <v>168</v>
      </c>
      <c r="C33" s="256"/>
      <c r="D33" s="372" t="s">
        <v>169</v>
      </c>
      <c r="E33" s="373"/>
      <c r="F33" s="373"/>
      <c r="G33" s="373"/>
      <c r="H33" s="373"/>
      <c r="I33" s="373"/>
      <c r="J33" s="373"/>
      <c r="K33" s="373"/>
      <c r="L33" s="374"/>
      <c r="M33" s="55"/>
    </row>
    <row r="34" spans="2:13" s="56" customFormat="1" x14ac:dyDescent="0.2">
      <c r="B34" s="58"/>
      <c r="C34" s="256"/>
      <c r="D34" s="372" t="s">
        <v>170</v>
      </c>
      <c r="E34" s="373"/>
      <c r="F34" s="373"/>
      <c r="G34" s="373"/>
      <c r="H34" s="373"/>
      <c r="I34" s="373"/>
      <c r="J34" s="373"/>
      <c r="K34" s="373"/>
      <c r="L34" s="374"/>
      <c r="M34" s="55"/>
    </row>
    <row r="35" spans="2:13" s="56" customFormat="1" ht="35.25" customHeight="1" x14ac:dyDescent="0.2">
      <c r="B35" s="58"/>
      <c r="C35" s="256"/>
      <c r="D35" s="347"/>
      <c r="E35" s="348"/>
      <c r="F35" s="348"/>
      <c r="G35" s="348"/>
      <c r="H35" s="348"/>
      <c r="I35" s="348"/>
      <c r="J35" s="348"/>
      <c r="K35" s="348"/>
      <c r="L35" s="349"/>
      <c r="M35" s="55"/>
    </row>
    <row r="36" spans="2:13" s="56" customFormat="1" ht="35.25" customHeight="1" x14ac:dyDescent="0.2">
      <c r="B36" s="58"/>
      <c r="C36" s="258"/>
      <c r="D36" s="347"/>
      <c r="E36" s="348"/>
      <c r="F36" s="348"/>
      <c r="G36" s="348"/>
      <c r="H36" s="348"/>
      <c r="I36" s="348"/>
      <c r="J36" s="348"/>
      <c r="K36" s="348"/>
      <c r="L36" s="349"/>
      <c r="M36" s="55"/>
    </row>
    <row r="37" spans="2:13" s="56" customFormat="1" ht="35.25" customHeight="1" x14ac:dyDescent="0.2">
      <c r="B37" s="58"/>
      <c r="C37" s="258"/>
      <c r="D37" s="347"/>
      <c r="E37" s="348"/>
      <c r="F37" s="348"/>
      <c r="G37" s="348"/>
      <c r="H37" s="348"/>
      <c r="I37" s="348"/>
      <c r="J37" s="348"/>
      <c r="K37" s="348"/>
      <c r="L37" s="349"/>
      <c r="M37" s="55"/>
    </row>
    <row r="38" spans="2:13" s="56" customFormat="1" ht="35.25" customHeight="1" x14ac:dyDescent="0.2">
      <c r="B38" s="58"/>
      <c r="C38" s="259"/>
      <c r="D38" s="347"/>
      <c r="E38" s="348"/>
      <c r="F38" s="348"/>
      <c r="G38" s="348"/>
      <c r="H38" s="348"/>
      <c r="I38" s="348"/>
      <c r="J38" s="348"/>
      <c r="K38" s="348"/>
      <c r="L38" s="349"/>
      <c r="M38" s="55"/>
    </row>
    <row r="39" spans="2:13" s="56" customFormat="1" x14ac:dyDescent="0.2">
      <c r="B39" s="102" t="s">
        <v>82</v>
      </c>
      <c r="C39" s="260"/>
      <c r="D39" s="350"/>
      <c r="E39" s="351"/>
      <c r="F39" s="351"/>
      <c r="G39" s="351"/>
      <c r="H39" s="351"/>
      <c r="I39" s="351"/>
      <c r="J39" s="351"/>
      <c r="K39" s="351"/>
      <c r="L39" s="352"/>
      <c r="M39" s="55"/>
    </row>
    <row r="40" spans="2:13" s="56" customFormat="1" ht="35.25" customHeight="1" x14ac:dyDescent="0.2">
      <c r="B40" s="58"/>
      <c r="C40" s="256"/>
      <c r="D40" s="372" t="s">
        <v>171</v>
      </c>
      <c r="E40" s="373"/>
      <c r="F40" s="373"/>
      <c r="G40" s="373"/>
      <c r="H40" s="373"/>
      <c r="I40" s="373"/>
      <c r="J40" s="373"/>
      <c r="K40" s="373"/>
      <c r="L40" s="374"/>
      <c r="M40" s="55"/>
    </row>
    <row r="41" spans="2:13" s="56" customFormat="1" ht="35.25" customHeight="1" x14ac:dyDescent="0.2">
      <c r="B41" s="58"/>
      <c r="C41" s="256"/>
      <c r="D41" s="347"/>
      <c r="E41" s="348"/>
      <c r="F41" s="348"/>
      <c r="G41" s="348"/>
      <c r="H41" s="348"/>
      <c r="I41" s="348"/>
      <c r="J41" s="348"/>
      <c r="K41" s="348"/>
      <c r="L41" s="349"/>
      <c r="M41" s="55"/>
    </row>
    <row r="42" spans="2:13" s="56" customFormat="1" ht="35.25" customHeight="1" x14ac:dyDescent="0.2">
      <c r="B42" s="58"/>
      <c r="C42" s="256"/>
      <c r="D42" s="347"/>
      <c r="E42" s="348"/>
      <c r="F42" s="348"/>
      <c r="G42" s="348"/>
      <c r="H42" s="348"/>
      <c r="I42" s="348"/>
      <c r="J42" s="348"/>
      <c r="K42" s="348"/>
      <c r="L42" s="349"/>
      <c r="M42" s="55"/>
    </row>
    <row r="43" spans="2:13" s="56" customFormat="1" ht="35.25" customHeight="1" x14ac:dyDescent="0.2">
      <c r="B43" s="58"/>
      <c r="C43" s="258"/>
      <c r="D43" s="347"/>
      <c r="E43" s="348"/>
      <c r="F43" s="348"/>
      <c r="G43" s="348"/>
      <c r="H43" s="348"/>
      <c r="I43" s="348"/>
      <c r="J43" s="348"/>
      <c r="K43" s="348"/>
      <c r="L43" s="349"/>
      <c r="M43" s="55"/>
    </row>
    <row r="44" spans="2:13" s="56" customFormat="1" ht="35.25" customHeight="1" x14ac:dyDescent="0.2">
      <c r="B44" s="58"/>
      <c r="C44" s="258"/>
      <c r="D44" s="347"/>
      <c r="E44" s="348"/>
      <c r="F44" s="348"/>
      <c r="G44" s="348"/>
      <c r="H44" s="348"/>
      <c r="I44" s="348"/>
      <c r="J44" s="348"/>
      <c r="K44" s="348"/>
      <c r="L44" s="349"/>
      <c r="M44" s="55"/>
    </row>
    <row r="45" spans="2:13" s="56" customFormat="1" ht="35.25" customHeight="1" x14ac:dyDescent="0.2">
      <c r="B45" s="58"/>
      <c r="C45" s="259"/>
      <c r="D45" s="347"/>
      <c r="E45" s="348"/>
      <c r="F45" s="348"/>
      <c r="G45" s="348"/>
      <c r="H45" s="348"/>
      <c r="I45" s="348"/>
      <c r="J45" s="348"/>
      <c r="K45" s="348"/>
      <c r="L45" s="349"/>
      <c r="M45" s="55"/>
    </row>
    <row r="46" spans="2:13" s="56" customFormat="1" x14ac:dyDescent="0.2">
      <c r="B46" s="102" t="s">
        <v>83</v>
      </c>
      <c r="C46" s="260"/>
      <c r="D46" s="350"/>
      <c r="E46" s="351"/>
      <c r="F46" s="351"/>
      <c r="G46" s="351"/>
      <c r="H46" s="351"/>
      <c r="I46" s="351"/>
      <c r="J46" s="351"/>
      <c r="K46" s="351"/>
      <c r="L46" s="352"/>
      <c r="M46" s="55"/>
    </row>
    <row r="47" spans="2:13" s="56" customFormat="1" ht="51" x14ac:dyDescent="0.2">
      <c r="B47" s="305" t="s">
        <v>172</v>
      </c>
      <c r="C47" s="256"/>
      <c r="D47" s="372" t="s">
        <v>171</v>
      </c>
      <c r="E47" s="373"/>
      <c r="F47" s="373"/>
      <c r="G47" s="373"/>
      <c r="H47" s="373"/>
      <c r="I47" s="373"/>
      <c r="J47" s="373"/>
      <c r="K47" s="373"/>
      <c r="L47" s="374"/>
      <c r="M47" s="55"/>
    </row>
    <row r="48" spans="2:13" s="56" customFormat="1" ht="35.25" customHeight="1" x14ac:dyDescent="0.2">
      <c r="B48" s="58"/>
      <c r="C48" s="256"/>
      <c r="D48" s="347"/>
      <c r="E48" s="348"/>
      <c r="F48" s="348"/>
      <c r="G48" s="348"/>
      <c r="H48" s="348"/>
      <c r="I48" s="348"/>
      <c r="J48" s="348"/>
      <c r="K48" s="348"/>
      <c r="L48" s="349"/>
      <c r="M48" s="55"/>
    </row>
    <row r="49" spans="2:13" s="56" customFormat="1" ht="35.25" customHeight="1" x14ac:dyDescent="0.2">
      <c r="B49" s="58"/>
      <c r="C49" s="256"/>
      <c r="D49" s="347"/>
      <c r="E49" s="348"/>
      <c r="F49" s="348"/>
      <c r="G49" s="348"/>
      <c r="H49" s="348"/>
      <c r="I49" s="348"/>
      <c r="J49" s="348"/>
      <c r="K49" s="348"/>
      <c r="L49" s="349"/>
      <c r="M49" s="55"/>
    </row>
    <row r="50" spans="2:13" s="56" customFormat="1" ht="35.25" customHeight="1" x14ac:dyDescent="0.2">
      <c r="B50" s="58"/>
      <c r="C50" s="258"/>
      <c r="D50" s="347"/>
      <c r="E50" s="348"/>
      <c r="F50" s="348"/>
      <c r="G50" s="348"/>
      <c r="H50" s="348"/>
      <c r="I50" s="348"/>
      <c r="J50" s="348"/>
      <c r="K50" s="348"/>
      <c r="L50" s="349"/>
      <c r="M50" s="55"/>
    </row>
    <row r="51" spans="2:13" s="56" customFormat="1" ht="35.25" customHeight="1" x14ac:dyDescent="0.2">
      <c r="B51" s="58"/>
      <c r="C51" s="258"/>
      <c r="D51" s="347"/>
      <c r="E51" s="348"/>
      <c r="F51" s="348"/>
      <c r="G51" s="348"/>
      <c r="H51" s="348"/>
      <c r="I51" s="348"/>
      <c r="J51" s="348"/>
      <c r="K51" s="348"/>
      <c r="L51" s="349"/>
      <c r="M51" s="55"/>
    </row>
    <row r="52" spans="2:13" s="56" customFormat="1" ht="35.25" customHeight="1" thickBot="1" x14ac:dyDescent="0.25">
      <c r="B52" s="58"/>
      <c r="C52" s="259"/>
      <c r="D52" s="347"/>
      <c r="E52" s="348"/>
      <c r="F52" s="348"/>
      <c r="G52" s="348"/>
      <c r="H52" s="348"/>
      <c r="I52" s="348"/>
      <c r="J52" s="348"/>
      <c r="K52" s="348"/>
      <c r="L52" s="349"/>
      <c r="M52" s="55"/>
    </row>
    <row r="53" spans="2:13" s="56" customFormat="1" x14ac:dyDescent="0.2">
      <c r="B53" s="98" t="s">
        <v>109</v>
      </c>
      <c r="C53" s="255"/>
      <c r="D53" s="369"/>
      <c r="E53" s="370"/>
      <c r="F53" s="370"/>
      <c r="G53" s="370"/>
      <c r="H53" s="370"/>
      <c r="I53" s="370"/>
      <c r="J53" s="370"/>
      <c r="K53" s="370"/>
      <c r="L53" s="371"/>
      <c r="M53" s="55"/>
    </row>
    <row r="54" spans="2:13" s="56" customFormat="1" x14ac:dyDescent="0.2">
      <c r="B54" s="103" t="s">
        <v>110</v>
      </c>
      <c r="C54" s="257"/>
      <c r="D54" s="350"/>
      <c r="E54" s="351"/>
      <c r="F54" s="351"/>
      <c r="G54" s="351"/>
      <c r="H54" s="351"/>
      <c r="I54" s="351"/>
      <c r="J54" s="351"/>
      <c r="K54" s="351"/>
      <c r="L54" s="352"/>
      <c r="M54" s="55"/>
    </row>
    <row r="55" spans="2:13" s="54" customFormat="1" ht="51" x14ac:dyDescent="0.2">
      <c r="B55" s="306" t="s">
        <v>172</v>
      </c>
      <c r="C55" s="261"/>
      <c r="D55" s="372" t="s">
        <v>173</v>
      </c>
      <c r="E55" s="373"/>
      <c r="F55" s="373"/>
      <c r="G55" s="373"/>
      <c r="H55" s="373"/>
      <c r="I55" s="373"/>
      <c r="J55" s="373"/>
      <c r="K55" s="373"/>
      <c r="L55" s="374"/>
      <c r="M55" s="59"/>
    </row>
    <row r="56" spans="2:13" s="54" customFormat="1" ht="35.25" customHeight="1" x14ac:dyDescent="0.2">
      <c r="B56" s="58"/>
      <c r="C56" s="258"/>
      <c r="D56" s="347"/>
      <c r="E56" s="348"/>
      <c r="F56" s="348"/>
      <c r="G56" s="348"/>
      <c r="H56" s="348"/>
      <c r="I56" s="348"/>
      <c r="J56" s="348"/>
      <c r="K56" s="348"/>
      <c r="L56" s="349"/>
      <c r="M56" s="59"/>
    </row>
    <row r="57" spans="2:13" s="54" customFormat="1" ht="35.25" customHeight="1" x14ac:dyDescent="0.2">
      <c r="B57" s="58"/>
      <c r="C57" s="258"/>
      <c r="D57" s="347"/>
      <c r="E57" s="348"/>
      <c r="F57" s="348"/>
      <c r="G57" s="348"/>
      <c r="H57" s="348"/>
      <c r="I57" s="348"/>
      <c r="J57" s="348"/>
      <c r="K57" s="348"/>
      <c r="L57" s="349"/>
      <c r="M57" s="59"/>
    </row>
    <row r="58" spans="2:13" s="54" customFormat="1" ht="35.25" customHeight="1" x14ac:dyDescent="0.2">
      <c r="B58" s="58"/>
      <c r="C58" s="258"/>
      <c r="D58" s="347"/>
      <c r="E58" s="348"/>
      <c r="F58" s="348"/>
      <c r="G58" s="348"/>
      <c r="H58" s="348"/>
      <c r="I58" s="348"/>
      <c r="J58" s="348"/>
      <c r="K58" s="348"/>
      <c r="L58" s="349"/>
      <c r="M58" s="59"/>
    </row>
    <row r="59" spans="2:13" s="54" customFormat="1" ht="35.25" customHeight="1" x14ac:dyDescent="0.2">
      <c r="B59" s="58"/>
      <c r="C59" s="258"/>
      <c r="D59" s="347"/>
      <c r="E59" s="348"/>
      <c r="F59" s="348"/>
      <c r="G59" s="348"/>
      <c r="H59" s="348"/>
      <c r="I59" s="348"/>
      <c r="J59" s="348"/>
      <c r="K59" s="348"/>
      <c r="L59" s="349"/>
      <c r="M59" s="59"/>
    </row>
    <row r="60" spans="2:13" s="54" customFormat="1" ht="35.25" customHeight="1" x14ac:dyDescent="0.2">
      <c r="B60" s="58"/>
      <c r="C60" s="262"/>
      <c r="D60" s="347"/>
      <c r="E60" s="348"/>
      <c r="F60" s="348"/>
      <c r="G60" s="348"/>
      <c r="H60" s="348"/>
      <c r="I60" s="348"/>
      <c r="J60" s="348"/>
      <c r="K60" s="348"/>
      <c r="L60" s="349"/>
      <c r="M60" s="59"/>
    </row>
    <row r="61" spans="2:13" s="56" customFormat="1" x14ac:dyDescent="0.2">
      <c r="B61" s="103" t="s">
        <v>111</v>
      </c>
      <c r="C61" s="257"/>
      <c r="D61" s="350"/>
      <c r="E61" s="351"/>
      <c r="F61" s="351"/>
      <c r="G61" s="351"/>
      <c r="H61" s="351"/>
      <c r="I61" s="351"/>
      <c r="J61" s="351"/>
      <c r="K61" s="351"/>
      <c r="L61" s="352"/>
      <c r="M61" s="55"/>
    </row>
    <row r="62" spans="2:13" s="54" customFormat="1" ht="38.25" x14ac:dyDescent="0.2">
      <c r="B62" s="307" t="s">
        <v>174</v>
      </c>
      <c r="C62" s="261"/>
      <c r="D62" s="353" t="s">
        <v>175</v>
      </c>
      <c r="E62" s="354"/>
      <c r="F62" s="354"/>
      <c r="G62" s="354"/>
      <c r="H62" s="354"/>
      <c r="I62" s="354"/>
      <c r="J62" s="354"/>
      <c r="K62" s="354"/>
      <c r="L62" s="355"/>
      <c r="M62" s="59"/>
    </row>
    <row r="63" spans="2:13" s="54" customFormat="1" ht="35.25" customHeight="1" x14ac:dyDescent="0.2">
      <c r="B63" s="58"/>
      <c r="C63" s="256"/>
      <c r="D63" s="347"/>
      <c r="E63" s="348"/>
      <c r="F63" s="348"/>
      <c r="G63" s="348"/>
      <c r="H63" s="348"/>
      <c r="I63" s="348"/>
      <c r="J63" s="348"/>
      <c r="K63" s="348"/>
      <c r="L63" s="349"/>
      <c r="M63" s="59"/>
    </row>
    <row r="64" spans="2:13" s="54" customFormat="1" ht="35.25" customHeight="1" x14ac:dyDescent="0.2">
      <c r="B64" s="58"/>
      <c r="C64" s="258"/>
      <c r="D64" s="347"/>
      <c r="E64" s="348"/>
      <c r="F64" s="348"/>
      <c r="G64" s="348"/>
      <c r="H64" s="348"/>
      <c r="I64" s="348"/>
      <c r="J64" s="348"/>
      <c r="K64" s="348"/>
      <c r="L64" s="349"/>
      <c r="M64" s="59"/>
    </row>
    <row r="65" spans="2:13" s="54" customFormat="1" ht="35.25" customHeight="1" x14ac:dyDescent="0.2">
      <c r="B65" s="58"/>
      <c r="C65" s="258"/>
      <c r="D65" s="347"/>
      <c r="E65" s="348"/>
      <c r="F65" s="348"/>
      <c r="G65" s="348"/>
      <c r="H65" s="348"/>
      <c r="I65" s="348"/>
      <c r="J65" s="348"/>
      <c r="K65" s="348"/>
      <c r="L65" s="349"/>
      <c r="M65" s="59"/>
    </row>
    <row r="66" spans="2:13" s="54" customFormat="1" ht="35.25" customHeight="1" x14ac:dyDescent="0.2">
      <c r="B66" s="58"/>
      <c r="C66" s="258"/>
      <c r="D66" s="347"/>
      <c r="E66" s="348"/>
      <c r="F66" s="348"/>
      <c r="G66" s="348"/>
      <c r="H66" s="348"/>
      <c r="I66" s="348"/>
      <c r="J66" s="348"/>
      <c r="K66" s="348"/>
      <c r="L66" s="349"/>
      <c r="M66" s="59"/>
    </row>
    <row r="67" spans="2:13" s="54" customFormat="1" ht="35.25" customHeight="1" x14ac:dyDescent="0.2">
      <c r="B67" s="58"/>
      <c r="C67" s="262"/>
      <c r="D67" s="347"/>
      <c r="E67" s="348"/>
      <c r="F67" s="348"/>
      <c r="G67" s="348"/>
      <c r="H67" s="348"/>
      <c r="I67" s="348"/>
      <c r="J67" s="348"/>
      <c r="K67" s="348"/>
      <c r="L67" s="349"/>
      <c r="M67" s="59"/>
    </row>
    <row r="68" spans="2:13" s="56" customFormat="1" x14ac:dyDescent="0.2">
      <c r="B68" s="103" t="s">
        <v>112</v>
      </c>
      <c r="C68" s="257"/>
      <c r="D68" s="350"/>
      <c r="E68" s="351"/>
      <c r="F68" s="351"/>
      <c r="G68" s="351"/>
      <c r="H68" s="351"/>
      <c r="I68" s="351"/>
      <c r="J68" s="351"/>
      <c r="K68" s="351"/>
      <c r="L68" s="352"/>
      <c r="M68" s="55"/>
    </row>
    <row r="69" spans="2:13" s="54" customFormat="1" ht="35.25" customHeight="1" x14ac:dyDescent="0.2">
      <c r="B69" s="58"/>
      <c r="C69" s="261"/>
      <c r="D69" s="347"/>
      <c r="E69" s="348"/>
      <c r="F69" s="348"/>
      <c r="G69" s="348"/>
      <c r="H69" s="348"/>
      <c r="I69" s="348"/>
      <c r="J69" s="348"/>
      <c r="K69" s="348"/>
      <c r="L69" s="349"/>
      <c r="M69" s="59"/>
    </row>
    <row r="70" spans="2:13" s="54" customFormat="1" ht="35.25" customHeight="1" x14ac:dyDescent="0.2">
      <c r="B70" s="58"/>
      <c r="C70" s="256"/>
      <c r="D70" s="347"/>
      <c r="E70" s="348"/>
      <c r="F70" s="348"/>
      <c r="G70" s="348"/>
      <c r="H70" s="348"/>
      <c r="I70" s="348"/>
      <c r="J70" s="348"/>
      <c r="K70" s="348"/>
      <c r="L70" s="349"/>
      <c r="M70" s="59"/>
    </row>
    <row r="71" spans="2:13" s="54" customFormat="1" ht="35.25" customHeight="1" x14ac:dyDescent="0.2">
      <c r="B71" s="58"/>
      <c r="C71" s="258"/>
      <c r="D71" s="347"/>
      <c r="E71" s="348"/>
      <c r="F71" s="348"/>
      <c r="G71" s="348"/>
      <c r="H71" s="348"/>
      <c r="I71" s="348"/>
      <c r="J71" s="348"/>
      <c r="K71" s="348"/>
      <c r="L71" s="349"/>
      <c r="M71" s="59"/>
    </row>
    <row r="72" spans="2:13" s="54" customFormat="1" ht="35.25" customHeight="1" x14ac:dyDescent="0.2">
      <c r="B72" s="58"/>
      <c r="C72" s="258"/>
      <c r="D72" s="347"/>
      <c r="E72" s="348"/>
      <c r="F72" s="348"/>
      <c r="G72" s="348"/>
      <c r="H72" s="348"/>
      <c r="I72" s="348"/>
      <c r="J72" s="348"/>
      <c r="K72" s="348"/>
      <c r="L72" s="349"/>
      <c r="M72" s="59"/>
    </row>
    <row r="73" spans="2:13" s="54" customFormat="1" ht="35.25" customHeight="1" x14ac:dyDescent="0.2">
      <c r="B73" s="58"/>
      <c r="C73" s="258"/>
      <c r="D73" s="347"/>
      <c r="E73" s="348"/>
      <c r="F73" s="348"/>
      <c r="G73" s="348"/>
      <c r="H73" s="348"/>
      <c r="I73" s="348"/>
      <c r="J73" s="348"/>
      <c r="K73" s="348"/>
      <c r="L73" s="349"/>
      <c r="M73" s="59"/>
    </row>
    <row r="74" spans="2:13" s="54" customFormat="1" ht="35.25" customHeight="1" x14ac:dyDescent="0.2">
      <c r="B74" s="58"/>
      <c r="C74" s="262"/>
      <c r="D74" s="347"/>
      <c r="E74" s="348"/>
      <c r="F74" s="348"/>
      <c r="G74" s="348"/>
      <c r="H74" s="348"/>
      <c r="I74" s="348"/>
      <c r="J74" s="348"/>
      <c r="K74" s="348"/>
      <c r="L74" s="349"/>
      <c r="M74" s="59"/>
    </row>
    <row r="75" spans="2:13" s="56" customFormat="1" x14ac:dyDescent="0.2">
      <c r="B75" s="103" t="s">
        <v>130</v>
      </c>
      <c r="C75" s="257"/>
      <c r="D75" s="350"/>
      <c r="E75" s="351"/>
      <c r="F75" s="351"/>
      <c r="G75" s="351"/>
      <c r="H75" s="351"/>
      <c r="I75" s="351"/>
      <c r="J75" s="351"/>
      <c r="K75" s="351"/>
      <c r="L75" s="352"/>
      <c r="M75" s="55"/>
    </row>
    <row r="76" spans="2:13" s="54" customFormat="1" ht="45" customHeight="1" x14ac:dyDescent="0.2">
      <c r="B76" s="58"/>
      <c r="C76" s="261"/>
      <c r="D76" s="353" t="s">
        <v>176</v>
      </c>
      <c r="E76" s="354"/>
      <c r="F76" s="354"/>
      <c r="G76" s="354"/>
      <c r="H76" s="354"/>
      <c r="I76" s="354"/>
      <c r="J76" s="354"/>
      <c r="K76" s="354"/>
      <c r="L76" s="355"/>
      <c r="M76" s="59"/>
    </row>
    <row r="77" spans="2:13" s="54" customFormat="1" ht="35.25" customHeight="1" x14ac:dyDescent="0.2">
      <c r="B77" s="58"/>
      <c r="C77" s="256"/>
      <c r="D77" s="347"/>
      <c r="E77" s="348"/>
      <c r="F77" s="348"/>
      <c r="G77" s="348"/>
      <c r="H77" s="348"/>
      <c r="I77" s="348"/>
      <c r="J77" s="348"/>
      <c r="K77" s="348"/>
      <c r="L77" s="349"/>
      <c r="M77" s="59"/>
    </row>
    <row r="78" spans="2:13" s="54" customFormat="1" ht="35.25" customHeight="1" x14ac:dyDescent="0.2">
      <c r="B78" s="58"/>
      <c r="C78" s="258"/>
      <c r="D78" s="347"/>
      <c r="E78" s="348"/>
      <c r="F78" s="348"/>
      <c r="G78" s="348"/>
      <c r="H78" s="348"/>
      <c r="I78" s="348"/>
      <c r="J78" s="348"/>
      <c r="K78" s="348"/>
      <c r="L78" s="349"/>
      <c r="M78" s="59"/>
    </row>
    <row r="79" spans="2:13" s="54" customFormat="1" ht="35.25" customHeight="1" x14ac:dyDescent="0.2">
      <c r="B79" s="58"/>
      <c r="C79" s="258"/>
      <c r="D79" s="347"/>
      <c r="E79" s="348"/>
      <c r="F79" s="348"/>
      <c r="G79" s="348"/>
      <c r="H79" s="348"/>
      <c r="I79" s="348"/>
      <c r="J79" s="348"/>
      <c r="K79" s="348"/>
      <c r="L79" s="349"/>
      <c r="M79" s="59"/>
    </row>
    <row r="80" spans="2:13" s="54" customFormat="1" ht="35.25" customHeight="1" x14ac:dyDescent="0.2">
      <c r="B80" s="58"/>
      <c r="C80" s="258"/>
      <c r="D80" s="347"/>
      <c r="E80" s="348"/>
      <c r="F80" s="348"/>
      <c r="G80" s="348"/>
      <c r="H80" s="348"/>
      <c r="I80" s="348"/>
      <c r="J80" s="348"/>
      <c r="K80" s="348"/>
      <c r="L80" s="349"/>
      <c r="M80" s="59"/>
    </row>
    <row r="81" spans="2:13" s="54" customFormat="1" ht="35.25" customHeight="1" thickBot="1" x14ac:dyDescent="0.25">
      <c r="B81" s="58"/>
      <c r="C81" s="263"/>
      <c r="D81" s="347"/>
      <c r="E81" s="348"/>
      <c r="F81" s="348"/>
      <c r="G81" s="348"/>
      <c r="H81" s="348"/>
      <c r="I81" s="348"/>
      <c r="J81" s="348"/>
      <c r="K81" s="348"/>
      <c r="L81" s="349"/>
      <c r="M81" s="59"/>
    </row>
    <row r="82" spans="2:13" s="56" customFormat="1" x14ac:dyDescent="0.2"/>
    <row r="83" spans="2:13" s="56" customFormat="1" x14ac:dyDescent="0.2">
      <c r="B83" s="51" t="s">
        <v>61</v>
      </c>
      <c r="C83" s="51"/>
    </row>
    <row r="84" spans="2:13" s="56" customFormat="1" x14ac:dyDescent="0.2">
      <c r="B84" s="328" t="s">
        <v>143</v>
      </c>
      <c r="C84" s="328"/>
    </row>
    <row r="85" spans="2:13" s="56" customFormat="1" x14ac:dyDescent="0.2">
      <c r="B85" s="51" t="s">
        <v>71</v>
      </c>
      <c r="C85" s="104"/>
    </row>
    <row r="86" spans="2:13" s="56" customFormat="1" x14ac:dyDescent="0.2">
      <c r="B86" s="51" t="s">
        <v>66</v>
      </c>
      <c r="C86" s="104"/>
    </row>
    <row r="87" spans="2:13" s="56" customFormat="1" x14ac:dyDescent="0.2">
      <c r="B87" s="328" t="s">
        <v>102</v>
      </c>
      <c r="C87" s="328"/>
    </row>
  </sheetData>
  <sheetProtection algorithmName="SHA-1" hashValue="cpm7HYngfdwzLalkEk+SpOpf3Kw=" saltValue="MhwY13S2SBUfPV5xVAgYMA==" spinCount="100000" sheet="1" objects="1" scenarios="1" formatCells="0" formatColumns="0" formatRows="0"/>
  <mergeCells count="71">
    <mergeCell ref="D40:L40"/>
    <mergeCell ref="D47:L47"/>
    <mergeCell ref="D55:L55"/>
    <mergeCell ref="D49:L49"/>
    <mergeCell ref="D50:L50"/>
    <mergeCell ref="D51:L51"/>
    <mergeCell ref="D52:L52"/>
    <mergeCell ref="D43:L43"/>
    <mergeCell ref="D44:L44"/>
    <mergeCell ref="D45:L45"/>
    <mergeCell ref="D46:L46"/>
    <mergeCell ref="D48:L48"/>
    <mergeCell ref="D2:E2"/>
    <mergeCell ref="B84:C84"/>
    <mergeCell ref="B87:C87"/>
    <mergeCell ref="D74:L74"/>
    <mergeCell ref="D71:L71"/>
    <mergeCell ref="D72:L72"/>
    <mergeCell ref="D73:L73"/>
    <mergeCell ref="D66:L66"/>
    <mergeCell ref="D67:L67"/>
    <mergeCell ref="D69:L69"/>
    <mergeCell ref="D70:L70"/>
    <mergeCell ref="D64:L64"/>
    <mergeCell ref="D65:L65"/>
    <mergeCell ref="D58:L58"/>
    <mergeCell ref="D59:L59"/>
    <mergeCell ref="D60:L60"/>
    <mergeCell ref="D61:L61"/>
    <mergeCell ref="D63:L63"/>
    <mergeCell ref="D68:L68"/>
    <mergeCell ref="D53:L53"/>
    <mergeCell ref="D56:L56"/>
    <mergeCell ref="D57:L57"/>
    <mergeCell ref="D54:L54"/>
    <mergeCell ref="D62:L62"/>
    <mergeCell ref="D30:L30"/>
    <mergeCell ref="D23:L23"/>
    <mergeCell ref="D24:L24"/>
    <mergeCell ref="D42:L42"/>
    <mergeCell ref="D31:L31"/>
    <mergeCell ref="D32:L32"/>
    <mergeCell ref="D35:L35"/>
    <mergeCell ref="D36:L36"/>
    <mergeCell ref="D37:L37"/>
    <mergeCell ref="D38:L38"/>
    <mergeCell ref="D39:L39"/>
    <mergeCell ref="D41:L41"/>
    <mergeCell ref="D26:L26"/>
    <mergeCell ref="D27:L27"/>
    <mergeCell ref="D33:L33"/>
    <mergeCell ref="D34:L34"/>
    <mergeCell ref="D22:L22"/>
    <mergeCell ref="D28:L28"/>
    <mergeCell ref="D29:L29"/>
    <mergeCell ref="D6:F10"/>
    <mergeCell ref="D15:L15"/>
    <mergeCell ref="D16:L16"/>
    <mergeCell ref="D17:L17"/>
    <mergeCell ref="D18:L18"/>
    <mergeCell ref="D20:L20"/>
    <mergeCell ref="D21:L21"/>
    <mergeCell ref="D19:L19"/>
    <mergeCell ref="D25:L25"/>
    <mergeCell ref="D80:L80"/>
    <mergeCell ref="D81:L81"/>
    <mergeCell ref="D75:L75"/>
    <mergeCell ref="D77:L77"/>
    <mergeCell ref="D78:L78"/>
    <mergeCell ref="D79:L79"/>
    <mergeCell ref="D76:L76"/>
  </mergeCells>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tabSelected="1" topLeftCell="L5" zoomScale="80" zoomScaleNormal="80" workbookViewId="0">
      <selection activeCell="Y26" sqref="Y26"/>
    </sheetView>
  </sheetViews>
  <sheetFormatPr defaultColWidth="9.28515625" defaultRowHeight="12.75" x14ac:dyDescent="0.2"/>
  <cols>
    <col min="1" max="1" width="1.7109375" style="149" customWidth="1"/>
    <col min="2" max="2" width="6" style="137" customWidth="1"/>
    <col min="3" max="3" width="5.28515625" style="137" customWidth="1"/>
    <col min="4" max="4" width="74.5703125" style="137" bestFit="1" customWidth="1"/>
    <col min="5" max="5" width="13" style="137" customWidth="1"/>
    <col min="6" max="6" width="15.140625" style="137" bestFit="1" customWidth="1"/>
    <col min="7" max="8" width="16.28515625" style="137" bestFit="1" customWidth="1"/>
    <col min="9" max="10" width="13" style="137" customWidth="1"/>
    <col min="11" max="12" width="16.28515625" style="137" bestFit="1" customWidth="1"/>
    <col min="13" max="13" width="14.5703125" style="137" bestFit="1" customWidth="1"/>
    <col min="14" max="14" width="14.5703125" style="148" bestFit="1" customWidth="1"/>
    <col min="15" max="16" width="16.28515625" style="137" bestFit="1" customWidth="1"/>
    <col min="17" max="18" width="14.5703125" style="137" bestFit="1" customWidth="1"/>
    <col min="19" max="20" width="16.28515625" style="137" bestFit="1" customWidth="1"/>
    <col min="21" max="22" width="14.5703125" style="137" bestFit="1" customWidth="1"/>
    <col min="23" max="25" width="16.28515625" style="137" bestFit="1" customWidth="1"/>
    <col min="26" max="26" width="16.28515625" style="148" bestFit="1" customWidth="1"/>
    <col min="27" max="28" width="16.28515625" style="137" bestFit="1" customWidth="1"/>
    <col min="29" max="16384" width="9.28515625" style="137"/>
  </cols>
  <sheetData>
    <row r="1" spans="2:28" x14ac:dyDescent="0.2">
      <c r="B1" s="1" t="s">
        <v>144</v>
      </c>
      <c r="C1" s="50"/>
      <c r="D1" s="50"/>
      <c r="E1" s="299"/>
      <c r="F1" s="2"/>
      <c r="G1" s="2"/>
      <c r="H1" s="148"/>
      <c r="I1" s="148"/>
      <c r="J1" s="134"/>
      <c r="K1" s="135"/>
      <c r="L1" s="135"/>
      <c r="M1" s="135"/>
      <c r="N1" s="137"/>
      <c r="Q1" s="177"/>
      <c r="R1" s="148"/>
      <c r="S1" s="148"/>
      <c r="T1" s="148"/>
      <c r="U1" s="148"/>
      <c r="V1" s="134"/>
      <c r="W1" s="135"/>
      <c r="X1" s="135"/>
      <c r="Y1" s="135"/>
      <c r="Z1" s="137"/>
    </row>
    <row r="2" spans="2:28" s="149" customFormat="1" x14ac:dyDescent="0.2">
      <c r="B2" s="88" t="s">
        <v>149</v>
      </c>
      <c r="C2" s="62"/>
      <c r="D2" s="62"/>
      <c r="E2" s="51"/>
      <c r="F2" s="392" t="s">
        <v>62</v>
      </c>
      <c r="G2" s="392"/>
      <c r="H2" s="150"/>
      <c r="I2" s="340" t="s">
        <v>62</v>
      </c>
      <c r="J2" s="340"/>
      <c r="K2" s="340" t="s">
        <v>62</v>
      </c>
      <c r="L2" s="340"/>
      <c r="M2" s="340"/>
      <c r="N2" s="340"/>
      <c r="Q2" s="156"/>
      <c r="R2" s="340" t="s">
        <v>62</v>
      </c>
      <c r="S2" s="340"/>
      <c r="T2" s="150"/>
      <c r="U2" s="340" t="s">
        <v>62</v>
      </c>
      <c r="V2" s="340"/>
      <c r="W2" s="340" t="s">
        <v>62</v>
      </c>
      <c r="X2" s="340"/>
      <c r="Y2" s="340"/>
      <c r="Z2" s="340"/>
    </row>
    <row r="3" spans="2:28" x14ac:dyDescent="0.2">
      <c r="B3" s="1" t="s">
        <v>69</v>
      </c>
      <c r="C3" s="50"/>
      <c r="D3" s="50"/>
      <c r="E3" s="299"/>
      <c r="F3" s="9"/>
      <c r="G3" s="9"/>
      <c r="H3" s="147"/>
      <c r="I3" s="147"/>
      <c r="J3" s="147"/>
      <c r="K3" s="136"/>
      <c r="L3" s="136"/>
      <c r="M3" s="136"/>
      <c r="N3" s="147"/>
      <c r="O3" s="149"/>
      <c r="P3" s="147"/>
      <c r="Q3" s="177"/>
      <c r="R3" s="147"/>
      <c r="S3" s="147"/>
      <c r="T3" s="147"/>
      <c r="U3" s="147"/>
      <c r="V3" s="147"/>
      <c r="W3" s="136"/>
      <c r="X3" s="136"/>
      <c r="Y3" s="136"/>
      <c r="Z3" s="147"/>
      <c r="AA3" s="149"/>
      <c r="AB3" s="147"/>
    </row>
    <row r="4" spans="2:28" x14ac:dyDescent="0.2">
      <c r="B4" s="1"/>
      <c r="C4" s="50"/>
      <c r="D4" s="50"/>
      <c r="E4" s="299"/>
      <c r="F4" s="9"/>
      <c r="G4" s="9"/>
      <c r="H4" s="147"/>
      <c r="I4" s="147"/>
      <c r="J4" s="147"/>
      <c r="K4" s="136"/>
      <c r="L4" s="136"/>
      <c r="M4" s="136"/>
      <c r="N4" s="147"/>
      <c r="O4" s="149"/>
      <c r="P4" s="147"/>
      <c r="Q4" s="177"/>
      <c r="R4" s="147"/>
      <c r="S4" s="147"/>
      <c r="T4" s="147"/>
      <c r="U4" s="147"/>
      <c r="V4" s="147"/>
      <c r="W4" s="136"/>
      <c r="X4" s="136"/>
      <c r="Y4" s="136"/>
      <c r="Z4" s="147"/>
      <c r="AA4" s="149"/>
      <c r="AB4" s="147"/>
    </row>
    <row r="5" spans="2:28" x14ac:dyDescent="0.2">
      <c r="B5" s="60" t="s">
        <v>88</v>
      </c>
      <c r="C5" s="50"/>
      <c r="D5" s="3"/>
      <c r="E5" s="299"/>
      <c r="F5" s="9"/>
      <c r="G5" s="9"/>
      <c r="H5" s="147"/>
      <c r="I5" s="147"/>
      <c r="J5" s="147"/>
      <c r="K5" s="136"/>
      <c r="L5" s="136"/>
      <c r="M5" s="136"/>
      <c r="N5" s="147"/>
      <c r="O5" s="149"/>
      <c r="P5" s="147"/>
      <c r="Q5" s="177"/>
      <c r="R5" s="147"/>
      <c r="S5" s="147"/>
      <c r="T5" s="147"/>
      <c r="U5" s="147"/>
      <c r="V5" s="147"/>
      <c r="W5" s="136"/>
      <c r="X5" s="136"/>
      <c r="Y5" s="136"/>
      <c r="Z5" s="147"/>
      <c r="AA5" s="149"/>
      <c r="AB5" s="147"/>
    </row>
    <row r="6" spans="2:28" x14ac:dyDescent="0.2">
      <c r="B6" s="333">
        <f>'Cover Page'!C7</f>
        <v>0</v>
      </c>
      <c r="C6" s="330"/>
      <c r="D6" s="330"/>
      <c r="E6" s="299"/>
      <c r="F6" s="391" t="s">
        <v>128</v>
      </c>
      <c r="G6" s="356"/>
      <c r="H6" s="147"/>
      <c r="I6" s="147"/>
      <c r="J6" s="147"/>
      <c r="K6" s="136"/>
      <c r="L6" s="136"/>
      <c r="M6" s="136"/>
      <c r="N6" s="147"/>
      <c r="O6" s="149"/>
      <c r="P6" s="147"/>
      <c r="Q6" s="177"/>
      <c r="R6" s="147"/>
      <c r="S6" s="147"/>
      <c r="T6" s="147"/>
      <c r="U6" s="147"/>
      <c r="V6" s="147"/>
      <c r="W6" s="136"/>
      <c r="X6" s="136"/>
      <c r="Y6" s="136"/>
      <c r="Z6" s="147"/>
      <c r="AA6" s="149"/>
      <c r="AB6" s="147"/>
    </row>
    <row r="7" spans="2:28" x14ac:dyDescent="0.2">
      <c r="B7" s="60" t="s">
        <v>89</v>
      </c>
      <c r="C7" s="50"/>
      <c r="D7" s="3"/>
      <c r="E7" s="299"/>
      <c r="F7" s="356"/>
      <c r="G7" s="356"/>
      <c r="H7" s="147"/>
      <c r="I7" s="147"/>
      <c r="J7" s="147"/>
      <c r="K7" s="136"/>
      <c r="L7" s="136"/>
      <c r="M7" s="136"/>
      <c r="N7" s="147"/>
      <c r="O7" s="149"/>
      <c r="P7" s="147"/>
      <c r="Q7" s="177"/>
      <c r="R7" s="147"/>
      <c r="S7" s="147"/>
      <c r="T7" s="147"/>
      <c r="U7" s="9"/>
      <c r="V7" s="147"/>
      <c r="W7" s="136"/>
      <c r="X7" s="136"/>
      <c r="Y7" s="136"/>
      <c r="Z7" s="147"/>
      <c r="AA7" s="149"/>
      <c r="AB7" s="147"/>
    </row>
    <row r="8" spans="2:28" x14ac:dyDescent="0.2">
      <c r="B8" s="331" t="str">
        <f>'Cover Page'!C8</f>
        <v>Aetna Life Insurance Company</v>
      </c>
      <c r="C8" s="330"/>
      <c r="D8" s="330"/>
      <c r="E8" s="299"/>
      <c r="F8" s="356"/>
      <c r="G8" s="356"/>
      <c r="H8" s="147"/>
      <c r="I8" s="147"/>
      <c r="J8" s="147"/>
      <c r="K8" s="136"/>
      <c r="L8" s="136"/>
      <c r="M8" s="136"/>
      <c r="N8" s="147"/>
      <c r="O8" s="149"/>
      <c r="P8" s="147"/>
      <c r="Q8" s="177"/>
      <c r="R8" s="147"/>
      <c r="S8" s="147"/>
      <c r="T8" s="147"/>
      <c r="U8" s="147"/>
      <c r="V8" s="147"/>
      <c r="W8" s="136"/>
      <c r="X8" s="136"/>
      <c r="Y8" s="136"/>
      <c r="Z8" s="147"/>
      <c r="AA8" s="149"/>
      <c r="AB8" s="147"/>
    </row>
    <row r="9" spans="2:28" x14ac:dyDescent="0.2">
      <c r="B9" s="61" t="s">
        <v>91</v>
      </c>
      <c r="C9" s="50"/>
      <c r="D9" s="3"/>
      <c r="E9" s="299"/>
      <c r="F9" s="356"/>
      <c r="G9" s="356"/>
      <c r="H9" s="147"/>
      <c r="I9" s="147"/>
      <c r="J9" s="147"/>
      <c r="K9" s="136"/>
      <c r="L9" s="136"/>
      <c r="M9" s="136"/>
      <c r="N9" s="147"/>
      <c r="O9" s="149"/>
      <c r="P9" s="147"/>
      <c r="Q9" s="177"/>
      <c r="R9" s="147"/>
      <c r="S9" s="147"/>
      <c r="T9" s="147"/>
      <c r="U9" s="147"/>
      <c r="V9" s="147"/>
      <c r="W9" s="136"/>
      <c r="X9" s="136"/>
      <c r="Y9" s="136"/>
      <c r="Z9" s="147"/>
      <c r="AA9" s="149"/>
      <c r="AB9" s="147"/>
    </row>
    <row r="10" spans="2:28" x14ac:dyDescent="0.2">
      <c r="B10" s="331" t="str">
        <f>'Cover Page'!C9</f>
        <v>0</v>
      </c>
      <c r="C10" s="330"/>
      <c r="D10" s="330"/>
      <c r="E10" s="299"/>
      <c r="F10" s="356"/>
      <c r="G10" s="356"/>
      <c r="H10" s="147"/>
      <c r="I10" s="147"/>
      <c r="J10" s="147"/>
      <c r="K10" s="136"/>
      <c r="L10" s="136"/>
      <c r="M10" s="136"/>
      <c r="N10" s="147"/>
      <c r="O10" s="149"/>
      <c r="P10" s="147"/>
      <c r="Q10" s="177"/>
      <c r="R10" s="147"/>
      <c r="S10" s="147"/>
      <c r="T10" s="147"/>
      <c r="U10" s="147"/>
      <c r="V10" s="147"/>
      <c r="W10" s="136"/>
      <c r="X10" s="136"/>
      <c r="Y10" s="136"/>
      <c r="Z10" s="147"/>
      <c r="AA10" s="149"/>
      <c r="AB10" s="147"/>
    </row>
    <row r="11" spans="2:28" x14ac:dyDescent="0.2">
      <c r="B11" s="61" t="s">
        <v>86</v>
      </c>
      <c r="C11" s="50"/>
      <c r="D11" s="3"/>
      <c r="E11" s="299"/>
      <c r="F11" s="9"/>
      <c r="G11" s="9"/>
      <c r="H11" s="147"/>
      <c r="I11" s="147"/>
      <c r="J11" s="147"/>
      <c r="K11" s="136"/>
      <c r="L11" s="136"/>
      <c r="M11" s="136"/>
      <c r="N11" s="147"/>
      <c r="O11" s="149"/>
      <c r="P11" s="147"/>
      <c r="Q11" s="177"/>
      <c r="R11" s="147"/>
      <c r="S11" s="147"/>
      <c r="T11" s="147"/>
      <c r="U11" s="147"/>
      <c r="V11" s="147"/>
      <c r="W11" s="136"/>
      <c r="X11" s="136"/>
      <c r="Y11" s="136"/>
      <c r="Z11" s="147"/>
      <c r="AA11" s="149"/>
      <c r="AB11" s="147"/>
    </row>
    <row r="12" spans="2:28" x14ac:dyDescent="0.2">
      <c r="B12" s="331" t="str">
        <f>'Cover Page'!C6</f>
        <v>2017</v>
      </c>
      <c r="C12" s="330"/>
      <c r="D12" s="330"/>
      <c r="E12" s="299"/>
      <c r="F12" s="9"/>
      <c r="G12" s="9"/>
      <c r="H12" s="147"/>
      <c r="I12" s="147"/>
      <c r="J12" s="147"/>
      <c r="K12" s="136"/>
      <c r="L12" s="136"/>
      <c r="M12" s="136"/>
      <c r="N12" s="147"/>
      <c r="O12" s="149"/>
      <c r="P12" s="147"/>
      <c r="Q12" s="177"/>
      <c r="R12" s="147"/>
      <c r="S12" s="147"/>
      <c r="T12" s="147"/>
      <c r="U12" s="147"/>
      <c r="V12" s="147"/>
      <c r="W12" s="136"/>
      <c r="X12" s="136"/>
      <c r="Y12" s="136"/>
      <c r="Z12" s="147"/>
      <c r="AA12" s="149"/>
      <c r="AB12" s="147"/>
    </row>
    <row r="13" spans="2:28" x14ac:dyDescent="0.2">
      <c r="B13" s="301"/>
      <c r="C13" s="50"/>
      <c r="D13" s="50"/>
      <c r="E13" s="135"/>
      <c r="F13" s="178"/>
      <c r="G13" s="178"/>
      <c r="H13" s="178"/>
      <c r="I13" s="135"/>
      <c r="J13" s="178"/>
      <c r="K13" s="135"/>
      <c r="L13" s="135"/>
      <c r="M13" s="135"/>
      <c r="N13" s="137"/>
      <c r="Q13" s="135"/>
      <c r="R13" s="178"/>
      <c r="S13" s="178"/>
      <c r="T13" s="178"/>
      <c r="U13" s="135"/>
      <c r="V13" s="178"/>
      <c r="W13" s="135"/>
      <c r="X13" s="135"/>
      <c r="Y13" s="135"/>
      <c r="Z13" s="137"/>
    </row>
    <row r="14" spans="2:28" s="149" customFormat="1" ht="13.5" thickBot="1" x14ac:dyDescent="0.25">
      <c r="B14" s="302"/>
      <c r="C14" s="302"/>
      <c r="D14" s="302"/>
    </row>
    <row r="15" spans="2:28" ht="13.5" thickBot="1" x14ac:dyDescent="0.25">
      <c r="B15" s="3"/>
      <c r="C15" s="3"/>
      <c r="D15" s="3"/>
      <c r="E15" s="377" t="s">
        <v>33</v>
      </c>
      <c r="F15" s="378"/>
      <c r="G15" s="378"/>
      <c r="H15" s="378"/>
      <c r="I15" s="378"/>
      <c r="J15" s="378"/>
      <c r="K15" s="378"/>
      <c r="L15" s="378"/>
      <c r="M15" s="378"/>
      <c r="N15" s="378"/>
      <c r="O15" s="378"/>
      <c r="P15" s="379"/>
      <c r="Q15" s="377" t="s">
        <v>33</v>
      </c>
      <c r="R15" s="378"/>
      <c r="S15" s="378"/>
      <c r="T15" s="378"/>
      <c r="U15" s="378"/>
      <c r="V15" s="378"/>
      <c r="W15" s="378"/>
      <c r="X15" s="378"/>
      <c r="Y15" s="378"/>
      <c r="Z15" s="378"/>
      <c r="AA15" s="378"/>
      <c r="AB15" s="379"/>
    </row>
    <row r="16" spans="2:28" ht="13.5" thickBot="1" x14ac:dyDescent="0.25">
      <c r="B16" s="3"/>
      <c r="C16" s="3"/>
      <c r="D16" s="3"/>
      <c r="E16" s="380" t="s">
        <v>107</v>
      </c>
      <c r="F16" s="381"/>
      <c r="G16" s="381"/>
      <c r="H16" s="381"/>
      <c r="I16" s="381"/>
      <c r="J16" s="381"/>
      <c r="K16" s="381"/>
      <c r="L16" s="381"/>
      <c r="M16" s="381"/>
      <c r="N16" s="381"/>
      <c r="O16" s="381"/>
      <c r="P16" s="382"/>
      <c r="Q16" s="380" t="s">
        <v>108</v>
      </c>
      <c r="R16" s="381"/>
      <c r="S16" s="381"/>
      <c r="T16" s="381"/>
      <c r="U16" s="381"/>
      <c r="V16" s="381"/>
      <c r="W16" s="381"/>
      <c r="X16" s="381"/>
      <c r="Y16" s="381"/>
      <c r="Z16" s="381"/>
      <c r="AA16" s="381"/>
      <c r="AB16" s="382"/>
    </row>
    <row r="17" spans="1:28" ht="13.5" thickBot="1" x14ac:dyDescent="0.25">
      <c r="B17" s="3"/>
      <c r="C17" s="3"/>
      <c r="D17" s="3"/>
      <c r="E17" s="386" t="s">
        <v>8</v>
      </c>
      <c r="F17" s="342"/>
      <c r="G17" s="342"/>
      <c r="H17" s="342"/>
      <c r="I17" s="386" t="s">
        <v>9</v>
      </c>
      <c r="J17" s="342"/>
      <c r="K17" s="342"/>
      <c r="L17" s="342"/>
      <c r="M17" s="383" t="s">
        <v>10</v>
      </c>
      <c r="N17" s="384"/>
      <c r="O17" s="384"/>
      <c r="P17" s="385"/>
      <c r="Q17" s="386" t="s">
        <v>8</v>
      </c>
      <c r="R17" s="342"/>
      <c r="S17" s="342"/>
      <c r="T17" s="342"/>
      <c r="U17" s="386" t="s">
        <v>9</v>
      </c>
      <c r="V17" s="342"/>
      <c r="W17" s="342"/>
      <c r="X17" s="342"/>
      <c r="Y17" s="383" t="s">
        <v>10</v>
      </c>
      <c r="Z17" s="384"/>
      <c r="AA17" s="384"/>
      <c r="AB17" s="385"/>
    </row>
    <row r="18" spans="1:28" ht="36" customHeight="1" thickBot="1" x14ac:dyDescent="0.25">
      <c r="A18" s="151"/>
      <c r="B18" s="334" t="s">
        <v>70</v>
      </c>
      <c r="C18" s="335"/>
      <c r="D18" s="335"/>
      <c r="E18" s="105" t="s">
        <v>11</v>
      </c>
      <c r="F18" s="106" t="s">
        <v>12</v>
      </c>
      <c r="G18" s="106" t="s">
        <v>7</v>
      </c>
      <c r="H18" s="107" t="s">
        <v>40</v>
      </c>
      <c r="I18" s="108" t="s">
        <v>11</v>
      </c>
      <c r="J18" s="109" t="s">
        <v>12</v>
      </c>
      <c r="K18" s="109" t="s">
        <v>7</v>
      </c>
      <c r="L18" s="107" t="s">
        <v>41</v>
      </c>
      <c r="M18" s="105" t="s">
        <v>11</v>
      </c>
      <c r="N18" s="106" t="s">
        <v>12</v>
      </c>
      <c r="O18" s="106" t="s">
        <v>7</v>
      </c>
      <c r="P18" s="107" t="s">
        <v>41</v>
      </c>
      <c r="Q18" s="105" t="s">
        <v>11</v>
      </c>
      <c r="R18" s="106" t="s">
        <v>12</v>
      </c>
      <c r="S18" s="106" t="s">
        <v>7</v>
      </c>
      <c r="T18" s="107" t="s">
        <v>40</v>
      </c>
      <c r="U18" s="108" t="s">
        <v>11</v>
      </c>
      <c r="V18" s="109" t="s">
        <v>12</v>
      </c>
      <c r="W18" s="109" t="s">
        <v>7</v>
      </c>
      <c r="X18" s="107" t="s">
        <v>41</v>
      </c>
      <c r="Y18" s="105" t="s">
        <v>11</v>
      </c>
      <c r="Z18" s="106" t="s">
        <v>12</v>
      </c>
      <c r="AA18" s="106" t="s">
        <v>7</v>
      </c>
      <c r="AB18" s="107" t="s">
        <v>41</v>
      </c>
    </row>
    <row r="19" spans="1:28" s="149" customFormat="1" ht="13.5" thickBot="1" x14ac:dyDescent="0.25">
      <c r="B19" s="387"/>
      <c r="C19" s="388"/>
      <c r="D19" s="388"/>
      <c r="E19" s="110">
        <v>1</v>
      </c>
      <c r="F19" s="111">
        <v>2</v>
      </c>
      <c r="G19" s="111">
        <v>3</v>
      </c>
      <c r="H19" s="112">
        <v>4</v>
      </c>
      <c r="I19" s="110">
        <v>5</v>
      </c>
      <c r="J19" s="111">
        <v>6</v>
      </c>
      <c r="K19" s="111">
        <v>7</v>
      </c>
      <c r="L19" s="112">
        <v>8</v>
      </c>
      <c r="M19" s="110">
        <v>9</v>
      </c>
      <c r="N19" s="111">
        <v>10</v>
      </c>
      <c r="O19" s="111">
        <v>11</v>
      </c>
      <c r="P19" s="112">
        <v>12</v>
      </c>
      <c r="Q19" s="110">
        <v>13</v>
      </c>
      <c r="R19" s="111">
        <v>14</v>
      </c>
      <c r="S19" s="111">
        <v>15</v>
      </c>
      <c r="T19" s="112">
        <v>16</v>
      </c>
      <c r="U19" s="110">
        <v>17</v>
      </c>
      <c r="V19" s="111">
        <v>18</v>
      </c>
      <c r="W19" s="111">
        <v>19</v>
      </c>
      <c r="X19" s="112">
        <v>20</v>
      </c>
      <c r="Y19" s="110">
        <v>21</v>
      </c>
      <c r="Z19" s="111">
        <v>22</v>
      </c>
      <c r="AA19" s="111">
        <v>23</v>
      </c>
      <c r="AB19" s="112">
        <v>24</v>
      </c>
    </row>
    <row r="20" spans="1:28" x14ac:dyDescent="0.2">
      <c r="B20" s="113" t="s">
        <v>0</v>
      </c>
      <c r="C20" s="114" t="s">
        <v>24</v>
      </c>
      <c r="D20" s="115"/>
      <c r="E20" s="229"/>
      <c r="F20" s="230"/>
      <c r="G20" s="230"/>
      <c r="H20" s="231"/>
      <c r="I20" s="229"/>
      <c r="J20" s="230"/>
      <c r="K20" s="230"/>
      <c r="L20" s="231"/>
      <c r="M20" s="229"/>
      <c r="N20" s="230"/>
      <c r="O20" s="230"/>
      <c r="P20" s="231"/>
      <c r="Q20" s="229"/>
      <c r="R20" s="230"/>
      <c r="S20" s="230"/>
      <c r="T20" s="231"/>
      <c r="U20" s="229"/>
      <c r="V20" s="230"/>
      <c r="W20" s="230"/>
      <c r="X20" s="231"/>
      <c r="Y20" s="229"/>
      <c r="Z20" s="230"/>
      <c r="AA20" s="230"/>
      <c r="AB20" s="231"/>
    </row>
    <row r="21" spans="1:28" s="149" customFormat="1" x14ac:dyDescent="0.2">
      <c r="B21" s="116"/>
      <c r="C21" s="14">
        <v>1.1000000000000001</v>
      </c>
      <c r="D21" s="117" t="s">
        <v>45</v>
      </c>
      <c r="E21" s="196"/>
      <c r="F21" s="53"/>
      <c r="G21" s="232"/>
      <c r="H21" s="233"/>
      <c r="I21" s="196"/>
      <c r="J21" s="53"/>
      <c r="K21" s="232"/>
      <c r="L21" s="233"/>
      <c r="M21" s="196"/>
      <c r="N21" s="53"/>
      <c r="O21" s="232"/>
      <c r="P21" s="233"/>
      <c r="Q21" s="196"/>
      <c r="R21" s="53"/>
      <c r="S21" s="232"/>
      <c r="T21" s="233"/>
      <c r="U21" s="196"/>
      <c r="V21" s="53"/>
      <c r="W21" s="232"/>
      <c r="X21" s="233"/>
      <c r="Y21" s="196"/>
      <c r="Z21" s="53"/>
      <c r="AA21" s="232"/>
      <c r="AB21" s="233"/>
    </row>
    <row r="22" spans="1:28" s="149" customFormat="1" ht="25.5" x14ac:dyDescent="0.2">
      <c r="B22" s="116"/>
      <c r="C22" s="14">
        <v>1.2</v>
      </c>
      <c r="D22" s="118" t="s">
        <v>134</v>
      </c>
      <c r="E22" s="303"/>
      <c r="F22" s="68"/>
      <c r="G22" s="76">
        <f>'Pt 1 Summary of Data'!F24</f>
        <v>0</v>
      </c>
      <c r="H22" s="77">
        <f>SUM(E22:G22)</f>
        <v>0</v>
      </c>
      <c r="I22" s="303"/>
      <c r="J22" s="68"/>
      <c r="K22" s="76">
        <f>'Pt 1 Summary of Data'!H24</f>
        <v>0</v>
      </c>
      <c r="L22" s="77">
        <f>SUM(I22:K22)</f>
        <v>0</v>
      </c>
      <c r="M22" s="303"/>
      <c r="N22" s="68"/>
      <c r="O22" s="76">
        <f>'Pt 1 Summary of Data'!J24</f>
        <v>0</v>
      </c>
      <c r="P22" s="77">
        <f>SUM(M22:O22)</f>
        <v>0</v>
      </c>
      <c r="Q22" s="303"/>
      <c r="R22" s="68"/>
      <c r="S22" s="76">
        <f>'Pt 1 Summary of Data'!L24</f>
        <v>0</v>
      </c>
      <c r="T22" s="77">
        <f>SUM(Q22:S22)</f>
        <v>0</v>
      </c>
      <c r="U22" s="303">
        <v>7132006</v>
      </c>
      <c r="V22" s="68">
        <v>7754486</v>
      </c>
      <c r="W22" s="76">
        <f>'Pt 1 Summary of Data'!N24</f>
        <v>4564794</v>
      </c>
      <c r="X22" s="77">
        <f>SUM(U22:W22)</f>
        <v>19451286</v>
      </c>
      <c r="Y22" s="303">
        <v>106877162</v>
      </c>
      <c r="Z22" s="68">
        <v>130249319</v>
      </c>
      <c r="AA22" s="76">
        <f>'Pt 1 Summary of Data'!P24</f>
        <v>93794261</v>
      </c>
      <c r="AB22" s="77">
        <f>SUM(Y22:AA22)</f>
        <v>330920742</v>
      </c>
    </row>
    <row r="23" spans="1:28" x14ac:dyDescent="0.2">
      <c r="B23" s="119"/>
      <c r="C23" s="14">
        <v>1.3</v>
      </c>
      <c r="D23" s="118" t="s">
        <v>123</v>
      </c>
      <c r="E23" s="78">
        <f>SUM(E$22)</f>
        <v>0</v>
      </c>
      <c r="F23" s="78">
        <f>SUM(F$22)</f>
        <v>0</v>
      </c>
      <c r="G23" s="78">
        <f>SUM(G$22:G$22)</f>
        <v>0</v>
      </c>
      <c r="H23" s="77">
        <f>SUM(E23:G23)</f>
        <v>0</v>
      </c>
      <c r="I23" s="78">
        <f>SUM(I$22:I$22)</f>
        <v>0</v>
      </c>
      <c r="J23" s="78">
        <f>SUM(J$22:J$22)</f>
        <v>0</v>
      </c>
      <c r="K23" s="78">
        <f>SUM(K$22:K$22)</f>
        <v>0</v>
      </c>
      <c r="L23" s="77">
        <f>SUM(I23:K23)</f>
        <v>0</v>
      </c>
      <c r="M23" s="78">
        <f>SUM(M$22:M$22)</f>
        <v>0</v>
      </c>
      <c r="N23" s="78">
        <f>SUM(N$22:N$22)</f>
        <v>0</v>
      </c>
      <c r="O23" s="78">
        <f>SUM(O$22:O$22)</f>
        <v>0</v>
      </c>
      <c r="P23" s="77">
        <f>SUM(M23:O23)</f>
        <v>0</v>
      </c>
      <c r="Q23" s="78">
        <f>SUM(Q$22:Q$22)</f>
        <v>0</v>
      </c>
      <c r="R23" s="78">
        <f>SUM(R$22:R$22)</f>
        <v>0</v>
      </c>
      <c r="S23" s="78">
        <f>SUM(S$22:S$22)</f>
        <v>0</v>
      </c>
      <c r="T23" s="77">
        <f>SUM(Q23:S23)</f>
        <v>0</v>
      </c>
      <c r="U23" s="78">
        <f>SUM(U$22:U$22)</f>
        <v>7132006</v>
      </c>
      <c r="V23" s="78">
        <f>SUM(V$22:V$22)</f>
        <v>7754486</v>
      </c>
      <c r="W23" s="78">
        <f>SUM(W$22:W$22)</f>
        <v>4564794</v>
      </c>
      <c r="X23" s="77">
        <f>SUM(U23:W23)</f>
        <v>19451286</v>
      </c>
      <c r="Y23" s="78">
        <f>SUM(Y$22:Y$22)</f>
        <v>106877162</v>
      </c>
      <c r="Z23" s="78">
        <f>SUM(Z$22:Z$22)</f>
        <v>130249319</v>
      </c>
      <c r="AA23" s="78">
        <f>SUM(AA$22:AA$22)</f>
        <v>93794261</v>
      </c>
      <c r="AB23" s="77">
        <f>SUM(Y23:AA23)</f>
        <v>330920742</v>
      </c>
    </row>
    <row r="24" spans="1:28" x14ac:dyDescent="0.2">
      <c r="B24" s="141"/>
      <c r="C24" s="42"/>
      <c r="D24" s="142" t="s">
        <v>13</v>
      </c>
      <c r="E24" s="234"/>
      <c r="F24" s="235"/>
      <c r="G24" s="235"/>
      <c r="H24" s="236"/>
      <c r="I24" s="234"/>
      <c r="J24" s="235"/>
      <c r="K24" s="235"/>
      <c r="L24" s="236"/>
      <c r="M24" s="234"/>
      <c r="N24" s="235"/>
      <c r="O24" s="235"/>
      <c r="P24" s="236"/>
      <c r="Q24" s="234"/>
      <c r="R24" s="235"/>
      <c r="S24" s="235"/>
      <c r="T24" s="236"/>
      <c r="U24" s="234"/>
      <c r="V24" s="235"/>
      <c r="W24" s="235"/>
      <c r="X24" s="236"/>
      <c r="Y24" s="234"/>
      <c r="Z24" s="235"/>
      <c r="AA24" s="235"/>
      <c r="AB24" s="236"/>
    </row>
    <row r="25" spans="1:28" x14ac:dyDescent="0.2">
      <c r="B25" s="120" t="s">
        <v>1</v>
      </c>
      <c r="C25" s="11" t="s">
        <v>25</v>
      </c>
      <c r="D25" s="117"/>
      <c r="E25" s="237"/>
      <c r="F25" s="230"/>
      <c r="G25" s="230"/>
      <c r="H25" s="238"/>
      <c r="I25" s="237"/>
      <c r="J25" s="230"/>
      <c r="K25" s="230"/>
      <c r="L25" s="238"/>
      <c r="M25" s="237"/>
      <c r="N25" s="230"/>
      <c r="O25" s="230"/>
      <c r="P25" s="238"/>
      <c r="Q25" s="237"/>
      <c r="R25" s="230"/>
      <c r="S25" s="230"/>
      <c r="T25" s="238"/>
      <c r="U25" s="237"/>
      <c r="V25" s="230"/>
      <c r="W25" s="230"/>
      <c r="X25" s="238"/>
      <c r="Y25" s="237"/>
      <c r="Z25" s="230"/>
      <c r="AA25" s="230"/>
      <c r="AB25" s="238"/>
    </row>
    <row r="26" spans="1:28" x14ac:dyDescent="0.2">
      <c r="B26" s="119"/>
      <c r="C26" s="14">
        <v>2.1</v>
      </c>
      <c r="D26" s="118" t="s">
        <v>84</v>
      </c>
      <c r="E26" s="197"/>
      <c r="F26" s="68"/>
      <c r="G26" s="79">
        <f>'Pt 1 Summary of Data'!F21</f>
        <v>0</v>
      </c>
      <c r="H26" s="77">
        <f>SUM(E26:G26)</f>
        <v>0</v>
      </c>
      <c r="I26" s="197"/>
      <c r="J26" s="68"/>
      <c r="K26" s="79">
        <f>'Pt 1 Summary of Data'!H21</f>
        <v>0</v>
      </c>
      <c r="L26" s="77">
        <f>SUM(I26:K26)</f>
        <v>0</v>
      </c>
      <c r="M26" s="197"/>
      <c r="N26" s="68"/>
      <c r="O26" s="79">
        <f>'Pt 1 Summary of Data'!J21</f>
        <v>0</v>
      </c>
      <c r="P26" s="77">
        <f>SUM(M26:O26)</f>
        <v>0</v>
      </c>
      <c r="Q26" s="197"/>
      <c r="R26" s="68"/>
      <c r="S26" s="79">
        <f>'Pt 1 Summary of Data'!L21</f>
        <v>0</v>
      </c>
      <c r="T26" s="77">
        <f>SUM(Q26:S26)</f>
        <v>0</v>
      </c>
      <c r="U26" s="197">
        <v>11854144</v>
      </c>
      <c r="V26" s="68">
        <v>11746507</v>
      </c>
      <c r="W26" s="79">
        <f>'Pt 1 Summary of Data'!N21</f>
        <v>7829242</v>
      </c>
      <c r="X26" s="77">
        <f>SUM(U26:W26)</f>
        <v>31429893</v>
      </c>
      <c r="Y26" s="197">
        <v>118137589</v>
      </c>
      <c r="Z26" s="68">
        <v>135084823</v>
      </c>
      <c r="AA26" s="79">
        <f>'Pt 1 Summary of Data'!P21</f>
        <v>148755597</v>
      </c>
      <c r="AB26" s="77">
        <f>SUM(Y26:AA26)</f>
        <v>401978009</v>
      </c>
    </row>
    <row r="27" spans="1:28" s="149" customFormat="1" x14ac:dyDescent="0.2">
      <c r="B27" s="116"/>
      <c r="C27" s="14">
        <v>2.2000000000000002</v>
      </c>
      <c r="D27" s="118" t="s">
        <v>85</v>
      </c>
      <c r="E27" s="197"/>
      <c r="F27" s="68"/>
      <c r="G27" s="79">
        <f>'Pt 1 Summary of Data'!F35</f>
        <v>0</v>
      </c>
      <c r="H27" s="77">
        <f>SUM(E27:G27)</f>
        <v>0</v>
      </c>
      <c r="I27" s="197"/>
      <c r="J27" s="68"/>
      <c r="K27" s="79">
        <f>'Pt 1 Summary of Data'!H35</f>
        <v>0</v>
      </c>
      <c r="L27" s="77">
        <f>SUM(I27:K27)</f>
        <v>0</v>
      </c>
      <c r="M27" s="197"/>
      <c r="N27" s="68"/>
      <c r="O27" s="79">
        <f>'Pt 1 Summary of Data'!J35</f>
        <v>0</v>
      </c>
      <c r="P27" s="77">
        <f>SUM(M27:O27)</f>
        <v>0</v>
      </c>
      <c r="Q27" s="197"/>
      <c r="R27" s="68"/>
      <c r="S27" s="79">
        <f>'Pt 1 Summary of Data'!L35</f>
        <v>0</v>
      </c>
      <c r="T27" s="77">
        <f>SUM(Q27:S27)</f>
        <v>0</v>
      </c>
      <c r="U27" s="197">
        <v>1406944</v>
      </c>
      <c r="V27" s="68">
        <v>1238057</v>
      </c>
      <c r="W27" s="79">
        <f>'Pt 1 Summary of Data'!N35</f>
        <v>827392</v>
      </c>
      <c r="X27" s="77">
        <f>SUM(U27:W27)</f>
        <v>3472393</v>
      </c>
      <c r="Y27" s="197">
        <v>1256877</v>
      </c>
      <c r="Z27" s="68">
        <v>-336991</v>
      </c>
      <c r="AA27" s="79">
        <f>'Pt 1 Summary of Data'!P35</f>
        <v>13248342</v>
      </c>
      <c r="AB27" s="77">
        <f>SUM(Y27:AA27)</f>
        <v>14168228</v>
      </c>
    </row>
    <row r="28" spans="1:28" x14ac:dyDescent="0.2">
      <c r="B28" s="119"/>
      <c r="C28" s="14">
        <v>2.2999999999999998</v>
      </c>
      <c r="D28" s="118" t="s">
        <v>50</v>
      </c>
      <c r="E28" s="79">
        <f t="shared" ref="E28:AA28" si="0">E$26-E$27</f>
        <v>0</v>
      </c>
      <c r="F28" s="79">
        <f t="shared" si="0"/>
        <v>0</v>
      </c>
      <c r="G28" s="79">
        <f t="shared" si="0"/>
        <v>0</v>
      </c>
      <c r="H28" s="70">
        <f>H$26-H$27</f>
        <v>0</v>
      </c>
      <c r="I28" s="79">
        <f>I$26-I$27</f>
        <v>0</v>
      </c>
      <c r="J28" s="79">
        <f>J$26-J$27</f>
        <v>0</v>
      </c>
      <c r="K28" s="79">
        <f t="shared" si="0"/>
        <v>0</v>
      </c>
      <c r="L28" s="70">
        <f>L$26-L$27</f>
        <v>0</v>
      </c>
      <c r="M28" s="79">
        <f t="shared" si="0"/>
        <v>0</v>
      </c>
      <c r="N28" s="79">
        <f t="shared" si="0"/>
        <v>0</v>
      </c>
      <c r="O28" s="79">
        <f t="shared" si="0"/>
        <v>0</v>
      </c>
      <c r="P28" s="70">
        <f>P$26-P$27</f>
        <v>0</v>
      </c>
      <c r="Q28" s="79">
        <f t="shared" si="0"/>
        <v>0</v>
      </c>
      <c r="R28" s="79">
        <f t="shared" si="0"/>
        <v>0</v>
      </c>
      <c r="S28" s="79">
        <f t="shared" si="0"/>
        <v>0</v>
      </c>
      <c r="T28" s="70">
        <f>T$26-T$27</f>
        <v>0</v>
      </c>
      <c r="U28" s="79">
        <f t="shared" si="0"/>
        <v>10447200</v>
      </c>
      <c r="V28" s="79">
        <f t="shared" si="0"/>
        <v>10508450</v>
      </c>
      <c r="W28" s="79">
        <f t="shared" si="0"/>
        <v>7001850</v>
      </c>
      <c r="X28" s="70">
        <f>X$26-X$27</f>
        <v>27957500</v>
      </c>
      <c r="Y28" s="79">
        <f t="shared" si="0"/>
        <v>116880712</v>
      </c>
      <c r="Z28" s="79">
        <f t="shared" si="0"/>
        <v>135421814</v>
      </c>
      <c r="AA28" s="79">
        <f t="shared" si="0"/>
        <v>135507255</v>
      </c>
      <c r="AB28" s="70">
        <f>AB$26-AB$27</f>
        <v>387809781</v>
      </c>
    </row>
    <row r="29" spans="1:28" x14ac:dyDescent="0.2">
      <c r="B29" s="141"/>
      <c r="C29" s="43"/>
      <c r="D29" s="143"/>
      <c r="E29" s="239"/>
      <c r="F29" s="240"/>
      <c r="G29" s="240"/>
      <c r="H29" s="241"/>
      <c r="I29" s="239"/>
      <c r="J29" s="240"/>
      <c r="K29" s="240"/>
      <c r="L29" s="241"/>
      <c r="M29" s="239"/>
      <c r="N29" s="240"/>
      <c r="O29" s="240"/>
      <c r="P29" s="241"/>
      <c r="Q29" s="239"/>
      <c r="R29" s="240"/>
      <c r="S29" s="240"/>
      <c r="T29" s="241"/>
      <c r="U29" s="239"/>
      <c r="V29" s="240"/>
      <c r="W29" s="240"/>
      <c r="X29" s="241"/>
      <c r="Y29" s="239"/>
      <c r="Z29" s="240"/>
      <c r="AA29" s="240"/>
      <c r="AB29" s="241"/>
    </row>
    <row r="30" spans="1:28" s="149" customFormat="1" x14ac:dyDescent="0.2">
      <c r="B30" s="121" t="s">
        <v>2</v>
      </c>
      <c r="C30" s="122">
        <v>3.1</v>
      </c>
      <c r="D30" s="123" t="s">
        <v>146</v>
      </c>
      <c r="E30" s="283"/>
      <c r="F30" s="284"/>
      <c r="G30" s="138">
        <f>'Pt 1 Summary of Data'!F49</f>
        <v>0</v>
      </c>
      <c r="H30" s="139">
        <f>SUM(E30:G30)</f>
        <v>0</v>
      </c>
      <c r="I30" s="285"/>
      <c r="J30" s="284"/>
      <c r="K30" s="140">
        <f>'Pt 1 Summary of Data'!H49</f>
        <v>0</v>
      </c>
      <c r="L30" s="139">
        <f>SUM(I30:K30)</f>
        <v>0</v>
      </c>
      <c r="M30" s="285"/>
      <c r="N30" s="284"/>
      <c r="O30" s="140">
        <f>'Pt 1 Summary of Data'!J49</f>
        <v>0</v>
      </c>
      <c r="P30" s="139">
        <f>SUM(M30:O30)</f>
        <v>0</v>
      </c>
      <c r="Q30" s="283"/>
      <c r="R30" s="284"/>
      <c r="S30" s="138">
        <f>'Pt 1 Summary of Data'!L49</f>
        <v>0</v>
      </c>
      <c r="T30" s="139">
        <f>SUM(Q30:S30)</f>
        <v>0</v>
      </c>
      <c r="U30" s="285"/>
      <c r="V30" s="284"/>
      <c r="W30" s="140">
        <f>'Pt 1 Summary of Data'!N49</f>
        <v>19684</v>
      </c>
      <c r="X30" s="139">
        <f>SUM(U30:W30)</f>
        <v>19684</v>
      </c>
      <c r="Y30" s="285"/>
      <c r="Z30" s="284"/>
      <c r="AA30" s="140">
        <f>'Pt 1 Summary of Data'!P49</f>
        <v>304624.16666666669</v>
      </c>
      <c r="AB30" s="139">
        <f>SUM(Y30:AA30)</f>
        <v>304624.16666666669</v>
      </c>
    </row>
    <row r="31" spans="1:28" x14ac:dyDescent="0.2">
      <c r="B31" s="144"/>
      <c r="C31" s="145"/>
      <c r="D31" s="146"/>
      <c r="E31" s="239"/>
      <c r="F31" s="240"/>
      <c r="G31" s="240"/>
      <c r="H31" s="241"/>
      <c r="I31" s="242"/>
      <c r="J31" s="243"/>
      <c r="K31" s="243"/>
      <c r="L31" s="244"/>
      <c r="M31" s="242"/>
      <c r="N31" s="243"/>
      <c r="O31" s="243"/>
      <c r="P31" s="244"/>
      <c r="Q31" s="239"/>
      <c r="R31" s="240"/>
      <c r="S31" s="240"/>
      <c r="T31" s="241"/>
      <c r="U31" s="242"/>
      <c r="V31" s="243"/>
      <c r="W31" s="243"/>
      <c r="X31" s="244"/>
      <c r="Y31" s="242"/>
      <c r="Z31" s="243"/>
      <c r="AA31" s="243"/>
      <c r="AB31" s="244"/>
    </row>
    <row r="32" spans="1:28" ht="27.75" customHeight="1" x14ac:dyDescent="0.2">
      <c r="B32" s="124" t="s">
        <v>3</v>
      </c>
      <c r="C32" s="389" t="s">
        <v>139</v>
      </c>
      <c r="D32" s="390"/>
      <c r="E32" s="245"/>
      <c r="F32" s="246"/>
      <c r="G32" s="246"/>
      <c r="H32" s="247"/>
      <c r="I32" s="245"/>
      <c r="J32" s="248"/>
      <c r="K32" s="246"/>
      <c r="L32" s="247"/>
      <c r="M32" s="245"/>
      <c r="N32" s="249"/>
      <c r="O32" s="246"/>
      <c r="P32" s="247"/>
      <c r="Q32" s="245"/>
      <c r="R32" s="246"/>
      <c r="S32" s="246"/>
      <c r="T32" s="247"/>
      <c r="U32" s="245"/>
      <c r="V32" s="248"/>
      <c r="W32" s="246"/>
      <c r="X32" s="247"/>
      <c r="Y32" s="245"/>
      <c r="Z32" s="249"/>
      <c r="AA32" s="246"/>
      <c r="AB32" s="247"/>
    </row>
    <row r="33" spans="2:28" x14ac:dyDescent="0.2">
      <c r="B33" s="127"/>
      <c r="C33" s="125">
        <v>4.0999999999999996</v>
      </c>
      <c r="D33" s="126" t="s">
        <v>74</v>
      </c>
      <c r="E33" s="250"/>
      <c r="F33" s="251"/>
      <c r="G33" s="251"/>
      <c r="H33" s="300" t="str">
        <f>IF(H30&lt;1000,"Not Required to Calculate",H23/H28)</f>
        <v>Not Required to Calculate</v>
      </c>
      <c r="I33" s="250"/>
      <c r="J33" s="251"/>
      <c r="K33" s="251"/>
      <c r="L33" s="300" t="str">
        <f>IF(L30&lt;1000,"Not Required to Calculate",L23/L28)</f>
        <v>Not Required to Calculate</v>
      </c>
      <c r="M33" s="250"/>
      <c r="N33" s="251"/>
      <c r="O33" s="251"/>
      <c r="P33" s="300" t="str">
        <f>IF(P30&lt;1000,"Not Required to Calculate",P23/P28)</f>
        <v>Not Required to Calculate</v>
      </c>
      <c r="Q33" s="250"/>
      <c r="R33" s="251"/>
      <c r="S33" s="251"/>
      <c r="T33" s="300" t="str">
        <f>IF(T30&lt;1000,"Not Required to Calculate",T23/T28)</f>
        <v>Not Required to Calculate</v>
      </c>
      <c r="U33" s="250"/>
      <c r="V33" s="251"/>
      <c r="W33" s="251"/>
      <c r="X33" s="300">
        <f>IF(X30&lt;1000,"Not Required to Calculate",X23/X28)</f>
        <v>0.69574482696950724</v>
      </c>
      <c r="Y33" s="250"/>
      <c r="Z33" s="251"/>
      <c r="AA33" s="251"/>
      <c r="AB33" s="300">
        <f>IF(AB30&lt;1000,"Not Required to Calculate",AB23/AB28)</f>
        <v>0.85330684839019055</v>
      </c>
    </row>
    <row r="34" spans="2:28" ht="13.5" thickBot="1" x14ac:dyDescent="0.25">
      <c r="B34" s="179"/>
      <c r="C34" s="180"/>
      <c r="D34" s="181"/>
      <c r="E34" s="252"/>
      <c r="F34" s="253"/>
      <c r="G34" s="253"/>
      <c r="H34" s="254"/>
      <c r="I34" s="252"/>
      <c r="J34" s="253"/>
      <c r="K34" s="253"/>
      <c r="L34" s="254"/>
      <c r="M34" s="252"/>
      <c r="N34" s="253"/>
      <c r="O34" s="253"/>
      <c r="P34" s="254"/>
      <c r="Q34" s="252"/>
      <c r="R34" s="253"/>
      <c r="S34" s="253"/>
      <c r="T34" s="254"/>
      <c r="U34" s="252"/>
      <c r="V34" s="253"/>
      <c r="W34" s="253"/>
      <c r="X34" s="254"/>
      <c r="Y34" s="252"/>
      <c r="Z34" s="253"/>
      <c r="AA34" s="253"/>
      <c r="AB34" s="254"/>
    </row>
    <row r="35" spans="2:28" x14ac:dyDescent="0.2">
      <c r="B35" s="156"/>
    </row>
    <row r="36" spans="2:28" x14ac:dyDescent="0.2">
      <c r="B36" s="170"/>
    </row>
    <row r="37" spans="2:28" x14ac:dyDescent="0.2">
      <c r="C37" s="51" t="s">
        <v>61</v>
      </c>
      <c r="D37" s="51"/>
      <c r="E37" s="51"/>
      <c r="Q37" s="156"/>
    </row>
    <row r="38" spans="2:28" x14ac:dyDescent="0.2">
      <c r="C38" s="51"/>
      <c r="D38" s="328" t="s">
        <v>143</v>
      </c>
      <c r="E38" s="328"/>
    </row>
    <row r="39" spans="2:28" x14ac:dyDescent="0.2">
      <c r="C39" s="51"/>
      <c r="D39" s="51" t="s">
        <v>71</v>
      </c>
      <c r="E39" s="50"/>
      <c r="Q39" s="136"/>
    </row>
    <row r="40" spans="2:28" x14ac:dyDescent="0.2">
      <c r="C40" s="51"/>
      <c r="D40" s="51" t="s">
        <v>66</v>
      </c>
      <c r="E40" s="50"/>
      <c r="G40" s="3"/>
      <c r="Q40" s="135"/>
    </row>
    <row r="41" spans="2:28" x14ac:dyDescent="0.2">
      <c r="C41" s="128"/>
      <c r="D41" s="328" t="s">
        <v>102</v>
      </c>
      <c r="E41" s="328"/>
    </row>
    <row r="42" spans="2:28" x14ac:dyDescent="0.2">
      <c r="C42" s="298"/>
      <c r="D42" s="298"/>
      <c r="E42" s="3"/>
    </row>
  </sheetData>
  <sheetProtection algorithmName="SHA-1" hashValue="ACCRHYKLhwgZAyf3xrCenUD8YSI=" saltValue="H/dfCiBBgQh9eUFYcaq8mQ==" spinCount="100000" sheet="1" objects="1" scenarios="1" formatCells="0" formatColumns="0" formatRows="0"/>
  <mergeCells count="27">
    <mergeCell ref="B12:D12"/>
    <mergeCell ref="K2:L2"/>
    <mergeCell ref="F6:G10"/>
    <mergeCell ref="M2:N2"/>
    <mergeCell ref="F2:G2"/>
    <mergeCell ref="I2:J2"/>
    <mergeCell ref="B6:D6"/>
    <mergeCell ref="B8:D8"/>
    <mergeCell ref="B10:D10"/>
    <mergeCell ref="D41:E41"/>
    <mergeCell ref="D38:E38"/>
    <mergeCell ref="B18:D19"/>
    <mergeCell ref="E15:P15"/>
    <mergeCell ref="E17:H17"/>
    <mergeCell ref="I17:L17"/>
    <mergeCell ref="M17:P17"/>
    <mergeCell ref="E16:P16"/>
    <mergeCell ref="C32:D32"/>
    <mergeCell ref="Y2:Z2"/>
    <mergeCell ref="Q15:AB15"/>
    <mergeCell ref="Q16:AB16"/>
    <mergeCell ref="Y17:AB17"/>
    <mergeCell ref="R2:S2"/>
    <mergeCell ref="U2:V2"/>
    <mergeCell ref="W2:X2"/>
    <mergeCell ref="Q17:T17"/>
    <mergeCell ref="U17:X17"/>
  </mergeCells>
  <phoneticPr fontId="27"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scale="66" fitToWidth="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50"/>
  <sheetViews>
    <sheetView topLeftCell="B17" zoomScaleNormal="100" workbookViewId="0">
      <selection activeCell="B19" sqref="B19:E19"/>
    </sheetView>
  </sheetViews>
  <sheetFormatPr defaultRowHeight="12.75" x14ac:dyDescent="0.2"/>
  <cols>
    <col min="1" max="1" width="1.85546875" style="7" customWidth="1"/>
    <col min="2" max="2" width="43.140625" customWidth="1"/>
    <col min="3" max="3" width="24.7109375" customWidth="1"/>
  </cols>
  <sheetData>
    <row r="1" spans="2:5" s="7" customFormat="1" x14ac:dyDescent="0.2">
      <c r="B1" s="1" t="s">
        <v>144</v>
      </c>
    </row>
    <row r="2" spans="2:5" s="82" customFormat="1" x14ac:dyDescent="0.2">
      <c r="B2" s="88" t="s">
        <v>149</v>
      </c>
    </row>
    <row r="3" spans="2:5" s="7" customFormat="1" x14ac:dyDescent="0.2">
      <c r="B3" s="1" t="s">
        <v>133</v>
      </c>
    </row>
    <row r="4" spans="2:5" s="7" customFormat="1" x14ac:dyDescent="0.2">
      <c r="B4" s="1"/>
    </row>
    <row r="5" spans="2:5" s="7" customFormat="1" x14ac:dyDescent="0.2">
      <c r="B5" s="60" t="s">
        <v>88</v>
      </c>
    </row>
    <row r="6" spans="2:5" s="7" customFormat="1" x14ac:dyDescent="0.2">
      <c r="B6" s="86">
        <f>'Cover Page'!C7</f>
        <v>0</v>
      </c>
    </row>
    <row r="7" spans="2:5" s="7" customFormat="1" x14ac:dyDescent="0.2">
      <c r="B7" s="60" t="s">
        <v>89</v>
      </c>
      <c r="D7" s="393" t="s">
        <v>129</v>
      </c>
      <c r="E7" s="393"/>
    </row>
    <row r="8" spans="2:5" s="7" customFormat="1" x14ac:dyDescent="0.2">
      <c r="B8" s="83" t="str">
        <f>'Cover Page'!C8</f>
        <v>Aetna Life Insurance Company</v>
      </c>
      <c r="D8" s="393"/>
      <c r="E8" s="393"/>
    </row>
    <row r="9" spans="2:5" s="7" customFormat="1" x14ac:dyDescent="0.2">
      <c r="B9" s="61" t="s">
        <v>91</v>
      </c>
      <c r="D9" s="393"/>
      <c r="E9" s="393"/>
    </row>
    <row r="10" spans="2:5" s="7" customFormat="1" x14ac:dyDescent="0.2">
      <c r="B10" s="83" t="str">
        <f>'Cover Page'!C9</f>
        <v>0</v>
      </c>
      <c r="D10" s="393"/>
      <c r="E10" s="393"/>
    </row>
    <row r="11" spans="2:5" s="7" customFormat="1" x14ac:dyDescent="0.2">
      <c r="B11" s="61" t="s">
        <v>86</v>
      </c>
    </row>
    <row r="12" spans="2:5" s="7" customFormat="1" x14ac:dyDescent="0.2">
      <c r="B12" s="87" t="str">
        <f>'Cover Page'!C6</f>
        <v>2017</v>
      </c>
    </row>
    <row r="13" spans="2:5" s="7" customFormat="1" x14ac:dyDescent="0.2">
      <c r="B13" s="61"/>
    </row>
    <row r="14" spans="2:5" s="7" customFormat="1" x14ac:dyDescent="0.2">
      <c r="B14" s="61"/>
    </row>
    <row r="15" spans="2:5" s="7" customFormat="1" x14ac:dyDescent="0.2">
      <c r="B15" s="61"/>
    </row>
    <row r="16" spans="2:5" s="7" customFormat="1" x14ac:dyDescent="0.2">
      <c r="B16" s="66"/>
      <c r="E16" s="129" t="s">
        <v>132</v>
      </c>
    </row>
    <row r="17" spans="2:5" s="7" customFormat="1" ht="30" customHeight="1" thickBot="1" x14ac:dyDescent="0.25">
      <c r="B17" s="418" t="s">
        <v>140</v>
      </c>
      <c r="C17" s="418"/>
      <c r="D17" s="418"/>
      <c r="E17" s="67"/>
    </row>
    <row r="18" spans="2:5" ht="38.25" customHeight="1" x14ac:dyDescent="0.2">
      <c r="B18" s="401" t="s">
        <v>141</v>
      </c>
      <c r="C18" s="402"/>
      <c r="D18" s="403"/>
      <c r="E18" s="404"/>
    </row>
    <row r="19" spans="2:5" x14ac:dyDescent="0.2">
      <c r="B19" s="422" t="s">
        <v>97</v>
      </c>
      <c r="C19" s="423"/>
      <c r="D19" s="423"/>
      <c r="E19" s="424"/>
    </row>
    <row r="20" spans="2:5" x14ac:dyDescent="0.2">
      <c r="B20" s="419" t="s">
        <v>98</v>
      </c>
      <c r="C20" s="420"/>
      <c r="D20" s="420"/>
      <c r="E20" s="421"/>
    </row>
    <row r="21" spans="2:5" x14ac:dyDescent="0.2">
      <c r="B21" s="394"/>
      <c r="C21" s="395"/>
      <c r="D21" s="395"/>
      <c r="E21" s="396"/>
    </row>
    <row r="22" spans="2:5" x14ac:dyDescent="0.2">
      <c r="B22" s="394"/>
      <c r="C22" s="395"/>
      <c r="D22" s="395"/>
      <c r="E22" s="396"/>
    </row>
    <row r="23" spans="2:5" x14ac:dyDescent="0.2">
      <c r="B23" s="394"/>
      <c r="C23" s="395"/>
      <c r="D23" s="395"/>
      <c r="E23" s="396"/>
    </row>
    <row r="24" spans="2:5" x14ac:dyDescent="0.2">
      <c r="B24" s="394"/>
      <c r="C24" s="395"/>
      <c r="D24" s="395"/>
      <c r="E24" s="396"/>
    </row>
    <row r="25" spans="2:5" x14ac:dyDescent="0.2">
      <c r="B25" s="394"/>
      <c r="C25" s="395"/>
      <c r="D25" s="395"/>
      <c r="E25" s="396"/>
    </row>
    <row r="26" spans="2:5" x14ac:dyDescent="0.2">
      <c r="B26" s="394"/>
      <c r="C26" s="395"/>
      <c r="D26" s="395"/>
      <c r="E26" s="396"/>
    </row>
    <row r="27" spans="2:5" x14ac:dyDescent="0.2">
      <c r="B27" s="394"/>
      <c r="C27" s="395"/>
      <c r="D27" s="395"/>
      <c r="E27" s="396"/>
    </row>
    <row r="28" spans="2:5" x14ac:dyDescent="0.2">
      <c r="B28" s="394"/>
      <c r="C28" s="395"/>
      <c r="D28" s="395"/>
      <c r="E28" s="396"/>
    </row>
    <row r="29" spans="2:5" x14ac:dyDescent="0.2">
      <c r="B29" s="394"/>
      <c r="C29" s="395"/>
      <c r="D29" s="395"/>
      <c r="E29" s="396"/>
    </row>
    <row r="30" spans="2:5" x14ac:dyDescent="0.2">
      <c r="B30" s="394"/>
      <c r="C30" s="395"/>
      <c r="D30" s="395"/>
      <c r="E30" s="396"/>
    </row>
    <row r="31" spans="2:5" x14ac:dyDescent="0.2">
      <c r="B31" s="415"/>
      <c r="C31" s="416"/>
      <c r="D31" s="416"/>
      <c r="E31" s="417"/>
    </row>
    <row r="32" spans="2:5" ht="39.75" customHeight="1" x14ac:dyDescent="0.2">
      <c r="B32" s="412" t="s">
        <v>142</v>
      </c>
      <c r="C32" s="413"/>
      <c r="D32" s="413"/>
      <c r="E32" s="414"/>
    </row>
    <row r="33" spans="2:5" ht="26.25" customHeight="1" x14ac:dyDescent="0.2">
      <c r="B33" s="410" t="s">
        <v>96</v>
      </c>
      <c r="C33" s="411"/>
      <c r="D33" s="405" t="s">
        <v>122</v>
      </c>
      <c r="E33" s="406"/>
    </row>
    <row r="34" spans="2:5" x14ac:dyDescent="0.2">
      <c r="B34" s="397"/>
      <c r="C34" s="398"/>
      <c r="D34" s="399"/>
      <c r="E34" s="400"/>
    </row>
    <row r="35" spans="2:5" x14ac:dyDescent="0.2">
      <c r="B35" s="397"/>
      <c r="C35" s="398"/>
      <c r="D35" s="399"/>
      <c r="E35" s="400"/>
    </row>
    <row r="36" spans="2:5" x14ac:dyDescent="0.2">
      <c r="B36" s="397"/>
      <c r="C36" s="398"/>
      <c r="D36" s="399"/>
      <c r="E36" s="400"/>
    </row>
    <row r="37" spans="2:5" x14ac:dyDescent="0.2">
      <c r="B37" s="397"/>
      <c r="C37" s="398"/>
      <c r="D37" s="399"/>
      <c r="E37" s="400"/>
    </row>
    <row r="38" spans="2:5" x14ac:dyDescent="0.2">
      <c r="B38" s="397"/>
      <c r="C38" s="398"/>
      <c r="D38" s="399"/>
      <c r="E38" s="400"/>
    </row>
    <row r="39" spans="2:5" x14ac:dyDescent="0.2">
      <c r="B39" s="397"/>
      <c r="C39" s="398"/>
      <c r="D39" s="399"/>
      <c r="E39" s="400"/>
    </row>
    <row r="40" spans="2:5" x14ac:dyDescent="0.2">
      <c r="B40" s="397"/>
      <c r="C40" s="398"/>
      <c r="D40" s="399"/>
      <c r="E40" s="400"/>
    </row>
    <row r="41" spans="2:5" x14ac:dyDescent="0.2">
      <c r="B41" s="397"/>
      <c r="C41" s="398"/>
      <c r="D41" s="399"/>
      <c r="E41" s="400"/>
    </row>
    <row r="42" spans="2:5" x14ac:dyDescent="0.2">
      <c r="B42" s="397"/>
      <c r="C42" s="398"/>
      <c r="D42" s="399"/>
      <c r="E42" s="400"/>
    </row>
    <row r="43" spans="2:5" x14ac:dyDescent="0.2">
      <c r="B43" s="397"/>
      <c r="C43" s="398"/>
      <c r="D43" s="399"/>
      <c r="E43" s="400"/>
    </row>
    <row r="44" spans="2:5" ht="13.5" thickBot="1" x14ac:dyDescent="0.25">
      <c r="B44" s="407"/>
      <c r="C44" s="408"/>
      <c r="D44" s="408"/>
      <c r="E44" s="409"/>
    </row>
    <row r="45" spans="2:5" x14ac:dyDescent="0.2">
      <c r="B45" s="55"/>
      <c r="C45" s="56"/>
      <c r="D45" s="56"/>
      <c r="E45" s="56"/>
    </row>
    <row r="46" spans="2:5" x14ac:dyDescent="0.2">
      <c r="B46" s="51" t="s">
        <v>61</v>
      </c>
      <c r="C46" s="8"/>
      <c r="D46" s="56"/>
      <c r="E46" s="56"/>
    </row>
    <row r="47" spans="2:5" x14ac:dyDescent="0.2">
      <c r="B47" s="51" t="s">
        <v>143</v>
      </c>
      <c r="C47" s="51"/>
      <c r="D47" s="56"/>
      <c r="E47" s="56"/>
    </row>
    <row r="48" spans="2:5" x14ac:dyDescent="0.2">
      <c r="B48" s="51" t="s">
        <v>71</v>
      </c>
      <c r="C48" s="51"/>
      <c r="D48" s="56"/>
      <c r="E48" s="56"/>
    </row>
    <row r="49" spans="2:5" x14ac:dyDescent="0.2">
      <c r="B49" s="51" t="s">
        <v>66</v>
      </c>
      <c r="C49" s="51"/>
      <c r="D49" s="56"/>
      <c r="E49" s="56"/>
    </row>
    <row r="50" spans="2:5" x14ac:dyDescent="0.2">
      <c r="B50" s="130" t="s">
        <v>102</v>
      </c>
      <c r="C50" s="63"/>
      <c r="D50" s="56"/>
      <c r="E50" s="56"/>
    </row>
  </sheetData>
  <sheetProtection algorithmName="SHA-1" hashValue="MaKANeTwtTT/SHjNsc/eFQA/XoA=" saltValue="ErjiIYDoTzAwaS/jj1WjXA==" spinCount="100000" sheet="1" objects="1" scenarios="1" formatCells="0" formatColumns="0" formatRows="0"/>
  <mergeCells count="40">
    <mergeCell ref="B17:D17"/>
    <mergeCell ref="B22:E22"/>
    <mergeCell ref="B21:E21"/>
    <mergeCell ref="B20:E20"/>
    <mergeCell ref="B19:E19"/>
    <mergeCell ref="B27:E27"/>
    <mergeCell ref="B26:E26"/>
    <mergeCell ref="B25:E25"/>
    <mergeCell ref="B33:C33"/>
    <mergeCell ref="B32:E32"/>
    <mergeCell ref="B31:E31"/>
    <mergeCell ref="B29:E29"/>
    <mergeCell ref="B28:E28"/>
    <mergeCell ref="D42:E42"/>
    <mergeCell ref="B43:C43"/>
    <mergeCell ref="D43:E43"/>
    <mergeCell ref="B44:E44"/>
    <mergeCell ref="B39:C39"/>
    <mergeCell ref="D39:E39"/>
    <mergeCell ref="B40:C40"/>
    <mergeCell ref="D40:E40"/>
    <mergeCell ref="B41:C41"/>
    <mergeCell ref="D41:E41"/>
    <mergeCell ref="B42:C42"/>
    <mergeCell ref="D7:E10"/>
    <mergeCell ref="B24:E24"/>
    <mergeCell ref="B23:E23"/>
    <mergeCell ref="B38:C38"/>
    <mergeCell ref="D38:E38"/>
    <mergeCell ref="B35:C35"/>
    <mergeCell ref="D35:E35"/>
    <mergeCell ref="D36:E36"/>
    <mergeCell ref="B37:C37"/>
    <mergeCell ref="D37:E37"/>
    <mergeCell ref="B36:C36"/>
    <mergeCell ref="B30:E30"/>
    <mergeCell ref="B18:E18"/>
    <mergeCell ref="D33:E33"/>
    <mergeCell ref="B34:C34"/>
    <mergeCell ref="D34:E34"/>
  </mergeCells>
  <pageMargins left="0.7" right="0.7" top="0.75" bottom="0.75" header="0.3" footer="0.3"/>
  <pageSetup scale="96"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32"/>
  <sheetViews>
    <sheetView zoomScaleNormal="100" workbookViewId="0">
      <selection activeCell="F34" sqref="F34"/>
    </sheetView>
  </sheetViews>
  <sheetFormatPr defaultColWidth="9.140625" defaultRowHeight="12.75" x14ac:dyDescent="0.2"/>
  <cols>
    <col min="1" max="1" width="1.85546875" style="170" customWidth="1"/>
    <col min="2" max="2" width="40.7109375" style="170" bestFit="1" customWidth="1"/>
    <col min="3" max="16384" width="9.140625" style="170"/>
  </cols>
  <sheetData>
    <row r="1" spans="2:9" x14ac:dyDescent="0.2">
      <c r="B1" s="1" t="s">
        <v>68</v>
      </c>
    </row>
    <row r="2" spans="2:9" s="186" customFormat="1" x14ac:dyDescent="0.2">
      <c r="B2" s="88" t="s">
        <v>149</v>
      </c>
    </row>
    <row r="3" spans="2:9" x14ac:dyDescent="0.2">
      <c r="B3" s="1" t="s">
        <v>92</v>
      </c>
    </row>
    <row r="4" spans="2:9" x14ac:dyDescent="0.2">
      <c r="B4" s="1"/>
    </row>
    <row r="5" spans="2:9" x14ac:dyDescent="0.2">
      <c r="B5" s="60" t="s">
        <v>88</v>
      </c>
    </row>
    <row r="6" spans="2:9" x14ac:dyDescent="0.2">
      <c r="B6" s="86">
        <f>'Cover Page'!C7</f>
        <v>0</v>
      </c>
      <c r="G6" s="434" t="s">
        <v>92</v>
      </c>
      <c r="H6" s="434"/>
      <c r="I6" s="434"/>
    </row>
    <row r="7" spans="2:9" x14ac:dyDescent="0.2">
      <c r="B7" s="60" t="s">
        <v>89</v>
      </c>
      <c r="G7" s="434"/>
      <c r="H7" s="434"/>
      <c r="I7" s="434"/>
    </row>
    <row r="8" spans="2:9" x14ac:dyDescent="0.2">
      <c r="B8" s="83" t="str">
        <f>'Cover Page'!C8</f>
        <v>Aetna Life Insurance Company</v>
      </c>
      <c r="G8" s="434"/>
      <c r="H8" s="434"/>
      <c r="I8" s="434"/>
    </row>
    <row r="9" spans="2:9" x14ac:dyDescent="0.2">
      <c r="B9" s="61" t="s">
        <v>91</v>
      </c>
      <c r="G9" s="434"/>
      <c r="H9" s="434"/>
      <c r="I9" s="434"/>
    </row>
    <row r="10" spans="2:9" x14ac:dyDescent="0.2">
      <c r="B10" s="83" t="str">
        <f>'Cover Page'!C9</f>
        <v>0</v>
      </c>
      <c r="G10" s="434"/>
      <c r="H10" s="434"/>
      <c r="I10" s="434"/>
    </row>
    <row r="11" spans="2:9" x14ac:dyDescent="0.2">
      <c r="B11" s="61" t="s">
        <v>86</v>
      </c>
    </row>
    <row r="12" spans="2:9" x14ac:dyDescent="0.2">
      <c r="B12" s="87" t="str">
        <f>'Cover Page'!C6</f>
        <v>2017</v>
      </c>
    </row>
    <row r="13" spans="2:9" x14ac:dyDescent="0.2">
      <c r="B13" s="134"/>
    </row>
    <row r="17" spans="2:11" ht="13.5" thickBot="1" x14ac:dyDescent="0.25">
      <c r="B17" s="131" t="s">
        <v>93</v>
      </c>
    </row>
    <row r="18" spans="2:11" x14ac:dyDescent="0.2">
      <c r="B18" s="425" t="s">
        <v>147</v>
      </c>
      <c r="C18" s="426"/>
      <c r="D18" s="426"/>
      <c r="E18" s="426"/>
      <c r="F18" s="426"/>
      <c r="G18" s="426"/>
      <c r="H18" s="426"/>
      <c r="I18" s="426"/>
      <c r="J18" s="426"/>
      <c r="K18" s="427"/>
    </row>
    <row r="19" spans="2:11" x14ac:dyDescent="0.2">
      <c r="B19" s="428"/>
      <c r="C19" s="429"/>
      <c r="D19" s="429"/>
      <c r="E19" s="429"/>
      <c r="F19" s="429"/>
      <c r="G19" s="429"/>
      <c r="H19" s="429"/>
      <c r="I19" s="429"/>
      <c r="J19" s="429"/>
      <c r="K19" s="430"/>
    </row>
    <row r="20" spans="2:11" x14ac:dyDescent="0.2">
      <c r="B20" s="428"/>
      <c r="C20" s="429"/>
      <c r="D20" s="429"/>
      <c r="E20" s="429"/>
      <c r="F20" s="429"/>
      <c r="G20" s="429"/>
      <c r="H20" s="429"/>
      <c r="I20" s="429"/>
      <c r="J20" s="429"/>
      <c r="K20" s="430"/>
    </row>
    <row r="21" spans="2:11" x14ac:dyDescent="0.2">
      <c r="B21" s="428"/>
      <c r="C21" s="429"/>
      <c r="D21" s="429"/>
      <c r="E21" s="429"/>
      <c r="F21" s="429"/>
      <c r="G21" s="429"/>
      <c r="H21" s="429"/>
      <c r="I21" s="429"/>
      <c r="J21" s="429"/>
      <c r="K21" s="430"/>
    </row>
    <row r="22" spans="2:11" x14ac:dyDescent="0.2">
      <c r="B22" s="428"/>
      <c r="C22" s="429"/>
      <c r="D22" s="429"/>
      <c r="E22" s="429"/>
      <c r="F22" s="429"/>
      <c r="G22" s="429"/>
      <c r="H22" s="429"/>
      <c r="I22" s="429"/>
      <c r="J22" s="429"/>
      <c r="K22" s="430"/>
    </row>
    <row r="23" spans="2:11" ht="13.5" thickBot="1" x14ac:dyDescent="0.25">
      <c r="B23" s="431"/>
      <c r="C23" s="432"/>
      <c r="D23" s="432"/>
      <c r="E23" s="432"/>
      <c r="F23" s="432"/>
      <c r="G23" s="432"/>
      <c r="H23" s="432"/>
      <c r="I23" s="432"/>
      <c r="J23" s="432"/>
      <c r="K23" s="433"/>
    </row>
    <row r="27" spans="2:11" ht="15" x14ac:dyDescent="0.25">
      <c r="B27" s="187"/>
      <c r="C27" s="188"/>
      <c r="D27" s="188"/>
    </row>
    <row r="28" spans="2:11" ht="15" x14ac:dyDescent="0.25">
      <c r="B28" s="132" t="s">
        <v>94</v>
      </c>
      <c r="C28" s="188"/>
      <c r="D28" s="188"/>
    </row>
    <row r="31" spans="2:11" ht="15" x14ac:dyDescent="0.25">
      <c r="B31" s="187"/>
      <c r="C31" s="188"/>
      <c r="D31" s="188"/>
    </row>
    <row r="32" spans="2:11" ht="15" x14ac:dyDescent="0.25">
      <c r="B32" s="132" t="s">
        <v>95</v>
      </c>
      <c r="C32" s="188"/>
      <c r="D32" s="188"/>
    </row>
  </sheetData>
  <sheetProtection algorithmName="SHA-1" hashValue="Z6pVYDgxhpkn/gvwEBCzbMR2bsc=" saltValue="vYRoYTx6x19m+e7hc4Z+vw==" spinCount="100000" sheet="1" objects="1" scenarios="1" formatCells="0" formatColumns="0" formatRows="0"/>
  <mergeCells count="2">
    <mergeCell ref="B18:K23"/>
    <mergeCell ref="G6:I10"/>
  </mergeCells>
  <pageMargins left="0.7" right="0.7" top="0.75" bottom="0.75" header="0.3" footer="0.3"/>
  <pageSetup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Aetna Life Insurance Company 2017 Dental MLR Report </dc:title>
  <dc:creator/>
  <cp:lastModifiedBy/>
  <dcterms:created xsi:type="dcterms:W3CDTF">2014-04-29T18:43:25Z</dcterms:created>
  <dcterms:modified xsi:type="dcterms:W3CDTF">2019-06-25T21:46:23Z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