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124226"/>
  <xr:revisionPtr revIDLastSave="0" documentId="13_ncr:1_{F4C0BF83-1B60-4071-91AA-F5C442A1DB52}" xr6:coauthVersionLast="47" xr6:coauthVersionMax="47" xr10:uidLastSave="{00000000-0000-0000-0000-000000000000}"/>
  <bookViews>
    <workbookView xWindow="-108" yWindow="-108" windowWidth="23256" windowHeight="12576" tabRatio="84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4" l="1"/>
  <c r="N42" i="4"/>
  <c r="N33" i="4"/>
  <c r="P33" i="4"/>
  <c r="N29" i="4"/>
  <c r="N47" i="4"/>
  <c r="P29" i="4" l="1"/>
  <c r="N48" i="4" l="1"/>
  <c r="P32" i="4"/>
  <c r="N32" i="4"/>
  <c r="P48" i="4"/>
  <c r="P47" i="4"/>
  <c r="N23" i="18" l="1"/>
  <c r="P23" i="18"/>
  <c r="N24" i="18"/>
  <c r="P24" i="18"/>
  <c r="N22" i="18" l="1"/>
  <c r="P34" i="4" l="1"/>
  <c r="N34" i="4"/>
  <c r="Y23" i="10" l="1"/>
  <c r="Z28" i="10"/>
  <c r="Y28" i="10"/>
  <c r="U28" i="10"/>
  <c r="M21" i="4"/>
  <c r="D6" i="10"/>
  <c r="D8" i="10"/>
  <c r="D10" i="10"/>
  <c r="D12" i="10"/>
  <c r="D12" i="18"/>
  <c r="D10" i="18"/>
  <c r="D8" i="18"/>
  <c r="D6" i="18"/>
  <c r="D12" i="4"/>
  <c r="D10" i="4"/>
  <c r="D8" i="4"/>
  <c r="D6" i="4"/>
  <c r="I28" i="10"/>
  <c r="J28" i="10"/>
  <c r="E44" i="4"/>
  <c r="I23" i="10"/>
  <c r="U23"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c r="E50" i="4" s="1"/>
  <c r="J23" i="10"/>
  <c r="R28" i="10"/>
  <c r="Z23" i="10"/>
  <c r="V23" i="10"/>
  <c r="N23" i="10"/>
  <c r="R23" i="10"/>
  <c r="N28" i="10"/>
  <c r="F28" i="10"/>
  <c r="H49" i="4"/>
  <c r="K30" i="10"/>
  <c r="L30" i="10" s="1"/>
  <c r="L33" i="10" s="1"/>
  <c r="L49" i="4"/>
  <c r="S30" i="10" s="1"/>
  <c r="T30" i="10" s="1"/>
  <c r="T33" i="10" s="1"/>
  <c r="E49" i="4"/>
  <c r="P49" i="4"/>
  <c r="AA30" i="10" s="1"/>
  <c r="AB30" i="10" s="1"/>
  <c r="O49" i="4"/>
  <c r="N49" i="4"/>
  <c r="W30" i="10" s="1"/>
  <c r="X30" i="10" s="1"/>
  <c r="M49" i="4"/>
  <c r="K49" i="4"/>
  <c r="J49" i="4"/>
  <c r="O30" i="10" s="1"/>
  <c r="P30" i="10" s="1"/>
  <c r="P33" i="10" s="1"/>
  <c r="I49" i="4"/>
  <c r="G49" i="4"/>
  <c r="F49" i="4"/>
  <c r="G30" i="10" s="1"/>
  <c r="H30" i="10" s="1"/>
  <c r="H33" i="10" s="1"/>
  <c r="E51" i="18"/>
  <c r="E24" i="4" s="1"/>
  <c r="H6" i="4"/>
  <c r="E35" i="4" s="1"/>
  <c r="H21" i="4"/>
  <c r="K26" i="10" s="1"/>
  <c r="H51" i="18"/>
  <c r="H24" i="4" s="1"/>
  <c r="K22" i="10" s="1"/>
  <c r="F51" i="18"/>
  <c r="F24" i="4" s="1"/>
  <c r="G22" i="10" s="1"/>
  <c r="E21" i="4"/>
  <c r="L51" i="18"/>
  <c r="L24" i="4"/>
  <c r="S22" i="10" s="1"/>
  <c r="K51" i="18"/>
  <c r="K24" i="4"/>
  <c r="J51" i="18"/>
  <c r="J24" i="4" s="1"/>
  <c r="O22" i="10" s="1"/>
  <c r="I51" i="18"/>
  <c r="I24" i="4" s="1"/>
  <c r="G51" i="18"/>
  <c r="G24" i="4"/>
  <c r="N21" i="4"/>
  <c r="W26" i="10" s="1"/>
  <c r="L21" i="4"/>
  <c r="S26" i="10" s="1"/>
  <c r="K21" i="4"/>
  <c r="J21" i="4"/>
  <c r="O26" i="10" s="1"/>
  <c r="I21" i="4"/>
  <c r="G21" i="4"/>
  <c r="F21" i="4"/>
  <c r="G26" i="10" s="1"/>
  <c r="L44" i="4"/>
  <c r="K44" i="4"/>
  <c r="B12" i="33"/>
  <c r="B10" i="33"/>
  <c r="B8" i="33"/>
  <c r="B6" i="33"/>
  <c r="J44" i="4"/>
  <c r="I44" i="4"/>
  <c r="H44" i="4"/>
  <c r="G44" i="4"/>
  <c r="F44" i="4"/>
  <c r="B12" i="31"/>
  <c r="B10" i="31"/>
  <c r="B8" i="31"/>
  <c r="B6" i="31"/>
  <c r="B12" i="30"/>
  <c r="B10" i="30"/>
  <c r="B8" i="30"/>
  <c r="B6" i="30"/>
  <c r="L35" i="4"/>
  <c r="S27" i="10" s="1"/>
  <c r="T27" i="10" s="1"/>
  <c r="K35" i="4"/>
  <c r="H35" i="4" l="1"/>
  <c r="K27" i="10" s="1"/>
  <c r="L27" i="10" s="1"/>
  <c r="J35" i="4"/>
  <c r="O27" i="10" s="1"/>
  <c r="P27" i="10" s="1"/>
  <c r="I35" i="4"/>
  <c r="F35" i="4"/>
  <c r="G27" i="10" s="1"/>
  <c r="H27" i="10" s="1"/>
  <c r="G35" i="4"/>
  <c r="X26" i="10"/>
  <c r="V28" i="10"/>
  <c r="F18" i="4"/>
  <c r="P26" i="10"/>
  <c r="O28" i="10"/>
  <c r="T22" i="10"/>
  <c r="S23" i="10"/>
  <c r="T23" i="10" s="1"/>
  <c r="L26" i="10"/>
  <c r="L28" i="10" s="1"/>
  <c r="K28" i="10"/>
  <c r="H26" i="10"/>
  <c r="O23" i="10"/>
  <c r="P23" i="10" s="1"/>
  <c r="P22" i="10"/>
  <c r="S28" i="10"/>
  <c r="T26" i="10"/>
  <c r="T28" i="10" s="1"/>
  <c r="G23" i="10"/>
  <c r="H23" i="10" s="1"/>
  <c r="H22" i="10"/>
  <c r="L22" i="10"/>
  <c r="K23" i="10"/>
  <c r="L23" i="10" s="1"/>
  <c r="H28" i="10" l="1"/>
  <c r="G28" i="10"/>
  <c r="P28" i="10"/>
  <c r="P38" i="4"/>
  <c r="N38" i="4"/>
  <c r="P41" i="4"/>
  <c r="N39" i="4" l="1"/>
  <c r="N43" i="4"/>
  <c r="N28" i="4"/>
  <c r="P39" i="4"/>
  <c r="P43" i="4"/>
  <c r="P28" i="4"/>
  <c r="N31" i="4"/>
  <c r="N41" i="4"/>
  <c r="P31" i="4"/>
  <c r="N35" i="4" l="1"/>
  <c r="W27" i="10" s="1"/>
  <c r="W28" i="10" s="1"/>
  <c r="P44" i="4"/>
  <c r="N44" i="4"/>
  <c r="O44" i="4"/>
  <c r="M44" i="4"/>
  <c r="X27" i="10" l="1"/>
  <c r="X28" i="10" s="1"/>
  <c r="M35" i="4"/>
  <c r="O35" i="4" l="1"/>
  <c r="P35" i="4"/>
  <c r="AA27" i="10" s="1"/>
  <c r="AB27" i="10" l="1"/>
  <c r="P22" i="18" l="1"/>
  <c r="P21" i="4" s="1"/>
  <c r="AA26" i="10" s="1"/>
  <c r="O21" i="4"/>
  <c r="AB26" i="10" l="1"/>
  <c r="AB28" i="10" s="1"/>
  <c r="AA28" i="10"/>
  <c r="N51" i="18" l="1"/>
  <c r="N24" i="4" s="1"/>
  <c r="W22" i="10" s="1"/>
  <c r="M51" i="18"/>
  <c r="M24" i="4" s="1"/>
  <c r="O51" i="18"/>
  <c r="O24" i="4" s="1"/>
  <c r="P51" i="18"/>
  <c r="P24" i="4" s="1"/>
  <c r="AA22" i="10" s="1"/>
  <c r="AA23" i="10" l="1"/>
  <c r="AB23" i="10" s="1"/>
  <c r="AB33" i="10" s="1"/>
  <c r="AB22" i="10"/>
  <c r="X22" i="10"/>
  <c r="W23" i="10"/>
  <c r="X23" i="10" s="1"/>
  <c r="X33" i="10" s="1"/>
</calcChain>
</file>

<file path=xl/sharedStrings.xml><?xml version="1.0" encoding="utf-8"?>
<sst xmlns="http://schemas.openxmlformats.org/spreadsheetml/2006/main" count="320" uniqueCount="179">
  <si>
    <t>Department of Managed Health Care/Department of Insurance</t>
  </si>
  <si>
    <t xml:space="preserve">Medical Loss Ratio Reporting Form </t>
  </si>
  <si>
    <t>Dental Coverage</t>
  </si>
  <si>
    <t>1.</t>
  </si>
  <si>
    <t>MLR Reporting Year</t>
  </si>
  <si>
    <t>2023</t>
  </si>
  <si>
    <t>2.</t>
  </si>
  <si>
    <t>Enter DMHC Health Plan ID. Insurers may leave this field blank</t>
  </si>
  <si>
    <t>3.</t>
  </si>
  <si>
    <t>Legal Name</t>
  </si>
  <si>
    <t>Principal Life Insurance Company</t>
  </si>
  <si>
    <t>4.</t>
  </si>
  <si>
    <t>DBA</t>
  </si>
  <si>
    <t>Principal Financial Group</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</si>
  <si>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</si>
  <si>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</si>
  <si>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</si>
  <si>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</si>
  <si>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</si>
  <si>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</si>
  <si>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</si>
  <si>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</si>
  <si>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</si>
  <si>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Revised Version 5.20.19 Document Accessible</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</si>
  <si>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</si>
  <si>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</si>
  <si>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</si>
  <si>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</si>
  <si>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</si>
  <si>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</si>
  <si>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</si>
  <si>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</si>
  <si>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</si>
  <si>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</si>
  <si>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</si>
  <si>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</si>
  <si>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</si>
  <si>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</si>
  <si>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</si>
  <si>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</si>
  <si>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</si>
  <si>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</si>
  <si>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</si>
  <si>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</si>
  <si>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</si>
  <si>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</si>
  <si>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</si>
  <si>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</si>
  <si>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</si>
  <si>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</si>
  <si>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</si>
  <si>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</si>
  <si>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</si>
  <si>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</si>
  <si>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</si>
  <si>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</si>
  <si>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</si>
  <si>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</si>
  <si>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</si>
  <si>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</si>
  <si>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</si>
  <si>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</si>
  <si>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</si>
  <si>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</si>
  <si>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</si>
  <si>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</si>
  <si>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</si>
  <si>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</si>
  <si>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</si>
  <si>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</si>
  <si>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</si>
  <si>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</si>
  <si>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</si>
  <si>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</si>
  <si>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</si>
  <si>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</si>
  <si>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</si>
  <si>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</si>
  <si>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</si>
  <si>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</si>
  <si>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</si>
  <si>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</si>
  <si>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</si>
  <si>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</si>
  <si>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</si>
  <si>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</si>
  <si>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</si>
  <si>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</si>
  <si>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</si>
  <si>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</si>
  <si>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</si>
  <si>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</si>
  <si>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</si>
  <si>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</si>
  <si>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</si>
  <si>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</si>
  <si>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</si>
  <si>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</si>
  <si>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</si>
  <si>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</si>
  <si>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</si>
  <si>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</si>
  <si>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</si>
  <si>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</si>
  <si>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</si>
  <si>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</si>
  <si>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</si>
  <si>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</si>
  <si>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</si>
  <si>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</si>
  <si>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</si>
  <si>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</si>
  <si>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</si>
  <si>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</si>
  <si>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</si>
  <si>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</si>
  <si>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</si>
  <si>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</si>
  <si>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</si>
  <si>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2.  Federal and State Taxes and Licensing or Regulatory Fees</t>
  </si>
  <si>
    <t>2.a Federal taxes and assessments</t>
  </si>
  <si>
    <t xml:space="preserve">Federal Taxes  and assessments </t>
  </si>
  <si>
    <t xml:space="preserve">The portion attributed to the California business was determined based on premiums and was allocated between small and large based on the related premiums. </t>
  </si>
  <si>
    <t>2.b State insurance, premium and other taxes</t>
  </si>
  <si>
    <t xml:space="preserve">3.2a State income taxes </t>
  </si>
  <si>
    <t>3.2 b State premium taxes</t>
  </si>
  <si>
    <t xml:space="preserve">The premium tax rate assessed by California business for the reporting period was applied to the reported premiums and was allocated between small and large based on the related premiums. </t>
  </si>
  <si>
    <t xml:space="preserve">2.c Community benefit expenditures </t>
  </si>
  <si>
    <t>3.2c Community Benefit expenditures</t>
  </si>
  <si>
    <t xml:space="preserve">There are no expenses that meet this definition. </t>
  </si>
  <si>
    <t>2.d Regulatory authority licenses and fees</t>
  </si>
  <si>
    <t>3.3 Regulatory authority licenses and fees</t>
  </si>
  <si>
    <t>3.  Non-Claims costs</t>
  </si>
  <si>
    <t>3.a Direct sales salaries and benefits</t>
  </si>
  <si>
    <t>4.1 Direct sale salaries and benefits</t>
  </si>
  <si>
    <t>The portion attributable to California was based on the sales personnel that support the California market.   The expense was allocated between small and large proportional to the related premiums.</t>
  </si>
  <si>
    <t>3.b Agents and brokers fees and commissions</t>
  </si>
  <si>
    <t>4.2 Agents and brokers fees and commissions</t>
  </si>
  <si>
    <t>3.c Other taxes</t>
  </si>
  <si>
    <t>4.3 Other taxes</t>
  </si>
  <si>
    <t>3.d Other general and administrative expenses</t>
  </si>
  <si>
    <t xml:space="preserve">4.4 Other general and administrative expenses </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</si>
  <si>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</si>
  <si>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</si>
  <si>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</si>
  <si>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</si>
  <si>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</si>
  <si>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</si>
  <si>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</si>
  <si>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</si>
  <si>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</si>
  <si>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</si>
  <si>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</si>
  <si>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</si>
  <si>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</si>
  <si>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</si>
  <si>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</si>
  <si>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</si>
  <si>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</si>
  <si>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</si>
  <si>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</si>
  <si>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</si>
  <si>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</si>
  <si>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</si>
  <si>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</si>
  <si>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</si>
  <si>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</si>
  <si>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</si>
  <si>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</si>
  <si>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</si>
  <si>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the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</si>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</sst>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
      <sz val="10"/>
      <name val="Arial"/>
      <family val="2"/>
    </font>
    <font>
      <b/>
      <sz val="10"/>
      <color rgb="FF0070C0"/>
      <name val="Times New Roman"/>
      <family val="1"/>
    </font>
    <font>
      <sz val="12"/>
      <color rgb="FF00B050"/>
      <name val="Arial"/>
      <family val="2"/>
    </font>
    <font>
      <sz val="12"/>
      <color rgb="FF7030A0"/>
      <name val="Arial"/>
      <family val="2"/>
    </font>
    <font>
      <sz val="12"/>
      <color rgb="FF0070C0"/>
      <name val="Arial"/>
      <family val="2"/>
    </font>
    <font>
      <b/>
      <sz val="12"/>
      <color rgb="FF00B05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1" fillId="0" borderId="0" applyFont="0" applyFill="0" applyBorder="0" applyAlignment="0" applyProtection="0"/>
  </cellStyleXfs>
  <cellXfs count="376">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6" xfId="325" applyFont="1" applyFill="1" applyBorder="1"/>
    <xf numFmtId="0" fontId="30" fillId="24" borderId="35" xfId="325" applyFont="1" applyFill="1" applyBorder="1"/>
    <xf numFmtId="0" fontId="30" fillId="24" borderId="85" xfId="325" applyFont="1" applyFill="1" applyBorder="1" applyAlignment="1" applyProtection="1">
      <alignment horizontal="center"/>
      <protection locked="0"/>
    </xf>
    <xf numFmtId="0" fontId="31" fillId="0" borderId="23" xfId="325" quotePrefix="1" applyFont="1" applyBorder="1" applyAlignment="1">
      <alignment horizontal="right" vertical="center"/>
    </xf>
    <xf numFmtId="0" fontId="31" fillId="0" borderId="15" xfId="325" applyFont="1" applyBorder="1" applyAlignment="1">
      <alignment vertical="center"/>
    </xf>
    <xf numFmtId="0" fontId="32" fillId="0" borderId="42" xfId="0" quotePrefix="1" applyFont="1" applyBorder="1" applyAlignment="1">
      <alignment horizontal="right"/>
    </xf>
    <xf numFmtId="0" fontId="31" fillId="0" borderId="64"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lignment horizontal="center" vertical="top" wrapText="1"/>
    </xf>
    <xf numFmtId="49" fontId="30" fillId="0" borderId="35" xfId="0" applyNumberFormat="1" applyFont="1" applyBorder="1" applyAlignment="1">
      <alignment horizontal="center" vertical="top" wrapText="1"/>
    </xf>
    <xf numFmtId="49" fontId="30" fillId="0" borderId="27" xfId="0" applyNumberFormat="1" applyFont="1" applyBorder="1" applyAlignment="1">
      <alignment horizontal="center" vertical="top" wrapText="1"/>
    </xf>
    <xf numFmtId="0" fontId="30" fillId="0" borderId="53" xfId="0" applyFont="1" applyBorder="1" applyAlignment="1">
      <alignment horizontal="center" vertical="top" wrapText="1"/>
    </xf>
    <xf numFmtId="0" fontId="30" fillId="0" borderId="51" xfId="0" applyFont="1" applyBorder="1" applyAlignment="1">
      <alignment horizontal="center" vertical="top" wrapText="1"/>
    </xf>
    <xf numFmtId="0" fontId="30" fillId="0" borderId="25" xfId="0" applyFont="1" applyBorder="1" applyAlignment="1">
      <alignment horizontal="center" vertical="top" wrapText="1"/>
    </xf>
    <xf numFmtId="0" fontId="30" fillId="0" borderId="87" xfId="0" applyFont="1" applyBorder="1" applyAlignment="1">
      <alignment horizontal="center" vertical="top" wrapText="1"/>
    </xf>
    <xf numFmtId="0" fontId="30" fillId="0" borderId="46"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6" xfId="0" applyFont="1" applyBorder="1" applyAlignment="1">
      <alignment horizontal="left" vertical="top" indent="1"/>
    </xf>
    <xf numFmtId="0" fontId="30" fillId="0" borderId="17" xfId="0" applyFont="1" applyBorder="1" applyAlignment="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0" fontId="30" fillId="0" borderId="14" xfId="0" applyFont="1" applyBorder="1" applyAlignment="1">
      <alignment horizontal="left" vertical="top" wrapText="1" indent="1"/>
    </xf>
    <xf numFmtId="49" fontId="30" fillId="26" borderId="13" xfId="0" applyNumberFormat="1" applyFont="1" applyFill="1" applyBorder="1" applyAlignment="1">
      <alignment horizontal="right" vertical="top"/>
    </xf>
    <xf numFmtId="0" fontId="30" fillId="26" borderId="22" xfId="0" applyFont="1" applyFill="1" applyBorder="1" applyAlignment="1">
      <alignment horizontal="left" vertical="top"/>
    </xf>
    <xf numFmtId="0" fontId="30" fillId="26" borderId="18" xfId="0" applyFont="1" applyFill="1" applyBorder="1" applyAlignment="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Border="1" applyAlignment="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20" xfId="0" applyFont="1" applyFill="1" applyBorder="1" applyAlignment="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Border="1" applyAlignment="1">
      <alignment horizontal="left" vertical="top" indent="1"/>
    </xf>
    <xf numFmtId="166" fontId="30" fillId="0" borderId="24" xfId="81" applyNumberFormat="1" applyFont="1" applyBorder="1" applyAlignment="1" applyProtection="1">
      <alignment vertical="top"/>
      <protection locked="0"/>
    </xf>
    <xf numFmtId="0" fontId="30" fillId="0" borderId="11" xfId="0" applyFont="1" applyBorder="1"/>
    <xf numFmtId="0" fontId="30" fillId="26" borderId="11" xfId="0" applyFont="1" applyFill="1" applyBorder="1" applyAlignment="1">
      <alignment vertical="top"/>
    </xf>
    <xf numFmtId="0" fontId="30" fillId="26" borderId="14" xfId="0" applyFont="1" applyFill="1" applyBorder="1" applyAlignment="1">
      <alignment horizontal="left" vertical="top" indent="1"/>
    </xf>
    <xf numFmtId="0" fontId="30" fillId="0" borderId="11" xfId="0" applyFont="1" applyBorder="1" applyAlignment="1">
      <alignment horizontal="left" vertical="top" indent="1"/>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0" fontId="30" fillId="26" borderId="12" xfId="0" applyFont="1" applyFill="1" applyBorder="1" applyAlignment="1">
      <alignment vertical="top"/>
    </xf>
    <xf numFmtId="0" fontId="30" fillId="26" borderId="16" xfId="0" applyFont="1" applyFill="1" applyBorder="1" applyAlignment="1">
      <alignment vertical="top"/>
    </xf>
    <xf numFmtId="0" fontId="30" fillId="26" borderId="17" xfId="0" applyFont="1" applyFill="1" applyBorder="1" applyAlignment="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xf numFmtId="165" fontId="30" fillId="25" borderId="27" xfId="62" applyNumberFormat="1" applyFont="1" applyFill="1" applyBorder="1" applyAlignment="1" applyProtection="1">
      <alignment vertical="top"/>
    </xf>
    <xf numFmtId="0" fontId="30" fillId="26" borderId="22" xfId="0" applyFont="1" applyFill="1" applyBorder="1" applyAlignment="1">
      <alignment vertical="top"/>
    </xf>
    <xf numFmtId="0" fontId="30" fillId="26" borderId="18" xfId="0" applyFont="1" applyFill="1" applyBorder="1" applyAlignment="1">
      <alignment horizontal="left" vertical="top" indent="1"/>
    </xf>
    <xf numFmtId="0" fontId="30" fillId="25" borderId="30" xfId="0" applyFont="1" applyFill="1" applyBorder="1"/>
    <xf numFmtId="49" fontId="30" fillId="0" borderId="23" xfId="0" applyNumberFormat="1" applyFont="1" applyBorder="1" applyAlignment="1">
      <alignment horizontal="right" vertical="top"/>
    </xf>
    <xf numFmtId="0" fontId="30" fillId="0" borderId="19" xfId="0" applyFont="1" applyBorder="1" applyAlignment="1">
      <alignment horizontal="left" vertical="top" indent="1"/>
    </xf>
    <xf numFmtId="0" fontId="30" fillId="0" borderId="19" xfId="0" applyFont="1" applyBorder="1" applyAlignment="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lignment horizontal="right" vertical="top"/>
    </xf>
    <xf numFmtId="0" fontId="30" fillId="0" borderId="43" xfId="0" applyFont="1" applyBorder="1" applyAlignment="1">
      <alignment horizontal="left" vertical="top" indent="1"/>
    </xf>
    <xf numFmtId="0" fontId="30" fillId="0" borderId="43" xfId="0" applyFont="1" applyBorder="1" applyAlignment="1">
      <alignment vertical="top"/>
    </xf>
    <xf numFmtId="166" fontId="30" fillId="0" borderId="54" xfId="0" applyNumberFormat="1" applyFont="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49" fontId="30" fillId="0" borderId="0" xfId="0" applyNumberFormat="1" applyFont="1" applyProtection="1">
      <protection locked="0"/>
    </xf>
    <xf numFmtId="0" fontId="30" fillId="0" borderId="38" xfId="0" applyFont="1" applyBorder="1" applyAlignment="1">
      <alignment horizontal="center" vertical="top" wrapText="1"/>
    </xf>
    <xf numFmtId="0" fontId="30" fillId="0" borderId="45" xfId="0" applyFont="1" applyBorder="1" applyAlignment="1">
      <alignment horizontal="center" vertical="top" wrapText="1"/>
    </xf>
    <xf numFmtId="0" fontId="30" fillId="0" borderId="17" xfId="0" applyFont="1" applyBorder="1" applyAlignment="1">
      <alignment horizontal="left" vertical="top" indent="1"/>
    </xf>
    <xf numFmtId="0" fontId="30" fillId="26" borderId="31" xfId="0" applyFont="1" applyFill="1" applyBorder="1" applyAlignment="1">
      <alignment horizontal="center" vertical="top"/>
    </xf>
    <xf numFmtId="0" fontId="30" fillId="26" borderId="32" xfId="0" applyFont="1" applyFill="1" applyBorder="1" applyAlignment="1">
      <alignment horizontal="center" vertical="top"/>
    </xf>
    <xf numFmtId="0" fontId="30" fillId="26" borderId="26" xfId="0" applyFont="1" applyFill="1" applyBorder="1" applyAlignment="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lignment horizontal="right" vertical="top"/>
    </xf>
    <xf numFmtId="2" fontId="30" fillId="26" borderId="22" xfId="0" applyNumberFormat="1" applyFont="1" applyFill="1" applyBorder="1" applyAlignment="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0" fontId="30" fillId="26" borderId="18" xfId="0" applyFont="1" applyFill="1" applyBorder="1" applyAlignment="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9" xfId="0" applyFont="1" applyFill="1" applyBorder="1" applyAlignment="1">
      <alignment horizontal="center"/>
    </xf>
    <xf numFmtId="0" fontId="30" fillId="0" borderId="29" xfId="0" applyFont="1" applyBorder="1" applyAlignment="1">
      <alignment horizontal="center"/>
    </xf>
    <xf numFmtId="0" fontId="30" fillId="0" borderId="0" xfId="0" applyFont="1" applyAlignment="1">
      <alignment horizontal="center"/>
    </xf>
    <xf numFmtId="0" fontId="31" fillId="29" borderId="56"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4" xfId="0" applyFont="1" applyFill="1" applyBorder="1" applyAlignment="1">
      <alignment horizontal="left"/>
    </xf>
    <xf numFmtId="0" fontId="30" fillId="28" borderId="33" xfId="0" applyFont="1" applyFill="1" applyBorder="1" applyAlignment="1">
      <alignment horizontal="left"/>
    </xf>
    <xf numFmtId="0" fontId="30" fillId="0" borderId="0" xfId="126" applyFont="1" applyAlignment="1">
      <alignment horizontal="left"/>
    </xf>
    <xf numFmtId="49" fontId="30" fillId="0" borderId="66" xfId="125" applyNumberFormat="1" applyFont="1" applyBorder="1" applyAlignment="1">
      <alignment horizontal="right"/>
    </xf>
    <xf numFmtId="49" fontId="30" fillId="0" borderId="67" xfId="126" applyNumberFormat="1" applyFont="1" applyBorder="1" applyAlignment="1">
      <alignment horizontal="left" vertical="top" indent="1"/>
    </xf>
    <xf numFmtId="0" fontId="30" fillId="0" borderId="27" xfId="126" applyFont="1" applyBorder="1"/>
    <xf numFmtId="49" fontId="30" fillId="0" borderId="68" xfId="125" applyNumberFormat="1" applyFont="1" applyBorder="1" applyAlignment="1">
      <alignment horizontal="right"/>
    </xf>
    <xf numFmtId="0" fontId="30" fillId="0" borderId="44" xfId="126" applyFont="1" applyBorder="1" applyAlignment="1">
      <alignment horizontal="left" vertical="top" indent="1"/>
    </xf>
    <xf numFmtId="0" fontId="30" fillId="0" borderId="44" xfId="126" applyFont="1" applyBorder="1" applyAlignment="1">
      <alignment horizontal="left" vertical="top" wrapText="1" indent="1"/>
    </xf>
    <xf numFmtId="49" fontId="30" fillId="26" borderId="68" xfId="125" applyNumberFormat="1" applyFont="1" applyFill="1" applyBorder="1" applyAlignment="1">
      <alignment horizontal="right"/>
    </xf>
    <xf numFmtId="0" fontId="30" fillId="26" borderId="45" xfId="126" applyFont="1" applyFill="1" applyBorder="1" applyAlignment="1">
      <alignment horizontal="left" vertical="top" indent="1"/>
    </xf>
    <xf numFmtId="49" fontId="30" fillId="0" borderId="69" xfId="125" applyNumberFormat="1" applyFont="1" applyBorder="1" applyAlignment="1">
      <alignment horizontal="right"/>
    </xf>
    <xf numFmtId="0" fontId="30" fillId="26" borderId="44" xfId="125" applyFont="1" applyFill="1" applyBorder="1" applyAlignment="1">
      <alignment horizontal="left" vertical="top" indent="1"/>
    </xf>
    <xf numFmtId="0" fontId="30" fillId="0" borderId="26" xfId="0" applyFont="1" applyBorder="1" applyAlignment="1">
      <alignment vertical="top"/>
    </xf>
    <xf numFmtId="0" fontId="30" fillId="0" borderId="32" xfId="125" applyFont="1" applyBorder="1" applyAlignment="1">
      <alignment horizontal="left" vertical="top" indent="1"/>
    </xf>
    <xf numFmtId="49" fontId="30" fillId="26" borderId="72" xfId="125" applyNumberFormat="1" applyFont="1" applyFill="1" applyBorder="1" applyAlignment="1">
      <alignment horizontal="right"/>
    </xf>
    <xf numFmtId="0" fontId="30" fillId="26" borderId="34" xfId="0" applyFont="1" applyFill="1" applyBorder="1" applyAlignment="1">
      <alignment vertical="top"/>
    </xf>
    <xf numFmtId="0" fontId="30" fillId="26" borderId="45" xfId="125" applyFont="1" applyFill="1" applyBorder="1" applyAlignment="1">
      <alignment horizontal="left" vertical="top" indent="1"/>
    </xf>
    <xf numFmtId="0" fontId="31" fillId="0" borderId="68" xfId="126" applyFont="1" applyBorder="1"/>
    <xf numFmtId="0" fontId="30" fillId="0" borderId="44" xfId="125" applyFont="1" applyBorder="1"/>
    <xf numFmtId="49" fontId="30" fillId="26" borderId="70" xfId="125" applyNumberFormat="1" applyFont="1" applyFill="1" applyBorder="1" applyAlignment="1">
      <alignment horizontal="right"/>
    </xf>
    <xf numFmtId="0" fontId="30" fillId="26" borderId="33" xfId="0" applyFont="1" applyFill="1" applyBorder="1" applyAlignment="1">
      <alignment vertical="top"/>
    </xf>
    <xf numFmtId="0" fontId="30" fillId="26" borderId="46"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9" xfId="125" applyFont="1" applyBorder="1" applyAlignment="1">
      <alignment horizontal="center"/>
    </xf>
    <xf numFmtId="0" fontId="30" fillId="0" borderId="39" xfId="125" applyFont="1" applyBorder="1" applyAlignment="1">
      <alignment horizontal="center"/>
    </xf>
    <xf numFmtId="0" fontId="30" fillId="0" borderId="40" xfId="125" applyFont="1" applyBorder="1" applyAlignment="1">
      <alignment horizontal="center"/>
    </xf>
    <xf numFmtId="0" fontId="30" fillId="0" borderId="53" xfId="125" applyFont="1" applyBorder="1" applyAlignment="1">
      <alignment horizontal="center"/>
    </xf>
    <xf numFmtId="0" fontId="30" fillId="0" borderId="52" xfId="125" applyFont="1" applyBorder="1" applyAlignment="1">
      <alignment horizontal="center"/>
    </xf>
    <xf numFmtId="0" fontId="37" fillId="0" borderId="60" xfId="125" applyFont="1" applyBorder="1" applyAlignment="1">
      <alignment horizontal="center"/>
    </xf>
    <xf numFmtId="0" fontId="37" fillId="0" borderId="56" xfId="125" applyFont="1" applyBorder="1" applyAlignment="1">
      <alignment horizontal="center"/>
    </xf>
    <xf numFmtId="0" fontId="37" fillId="0" borderId="61" xfId="125" applyFont="1" applyBorder="1" applyAlignment="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0" fontId="30" fillId="26" borderId="30" xfId="126" applyFont="1" applyFill="1" applyBorder="1" applyAlignment="1">
      <alignment horizontal="center" vertical="top"/>
    </xf>
    <xf numFmtId="0" fontId="30" fillId="26" borderId="0" xfId="126" applyFont="1" applyFill="1" applyAlignment="1">
      <alignment horizontal="center" vertical="top"/>
    </xf>
    <xf numFmtId="0" fontId="30" fillId="26" borderId="44" xfId="126" applyFont="1" applyFill="1" applyBorder="1" applyAlignment="1">
      <alignment horizontal="center" vertical="top"/>
    </xf>
    <xf numFmtId="3" fontId="30" fillId="0" borderId="55" xfId="126" applyNumberFormat="1" applyFont="1" applyBorder="1" applyAlignment="1" applyProtection="1">
      <alignment horizontal="center" vertical="top"/>
      <protection locked="0"/>
    </xf>
    <xf numFmtId="3" fontId="30" fillId="0" borderId="19" xfId="126" applyNumberFormat="1" applyFont="1" applyBorder="1" applyAlignment="1" applyProtection="1">
      <alignment horizontal="center" vertical="top"/>
      <protection locked="0"/>
    </xf>
    <xf numFmtId="37" fontId="30" fillId="27" borderId="19" xfId="126" applyNumberFormat="1" applyFont="1" applyFill="1" applyBorder="1" applyAlignment="1">
      <alignment horizontal="center" vertical="top"/>
    </xf>
    <xf numFmtId="37" fontId="30" fillId="27" borderId="71" xfId="126" applyNumberFormat="1" applyFont="1" applyFill="1" applyBorder="1" applyAlignment="1">
      <alignment horizontal="center" vertical="top"/>
    </xf>
    <xf numFmtId="3" fontId="30" fillId="0" borderId="62" xfId="126" applyNumberFormat="1" applyFont="1" applyBorder="1" applyAlignment="1" applyProtection="1">
      <alignment horizontal="center" vertical="top"/>
      <protection locked="0"/>
    </xf>
    <xf numFmtId="0" fontId="30" fillId="26" borderId="55" xfId="126" applyFont="1" applyFill="1" applyBorder="1" applyAlignment="1">
      <alignment horizontal="center" vertical="top"/>
    </xf>
    <xf numFmtId="0" fontId="30" fillId="26" borderId="19" xfId="126" applyFont="1" applyFill="1" applyBorder="1" applyAlignment="1">
      <alignment horizontal="center" vertical="top"/>
    </xf>
    <xf numFmtId="0" fontId="30" fillId="26" borderId="71" xfId="126" applyFont="1" applyFill="1" applyBorder="1" applyAlignment="1">
      <alignment horizontal="center" vertical="top"/>
    </xf>
    <xf numFmtId="0" fontId="30" fillId="26" borderId="62" xfId="125" applyFont="1" applyFill="1" applyBorder="1"/>
    <xf numFmtId="0" fontId="30" fillId="26" borderId="26" xfId="125" applyFont="1" applyFill="1" applyBorder="1"/>
    <xf numFmtId="0" fontId="30" fillId="26" borderId="32" xfId="125" applyFont="1" applyFill="1" applyBorder="1"/>
    <xf numFmtId="164" fontId="30" fillId="26" borderId="26" xfId="91" applyNumberFormat="1" applyFont="1" applyFill="1" applyBorder="1" applyAlignment="1" applyProtection="1"/>
    <xf numFmtId="0" fontId="30" fillId="26" borderId="26" xfId="0" applyFont="1" applyFill="1" applyBorder="1"/>
    <xf numFmtId="0" fontId="30" fillId="25" borderId="30" xfId="125" applyFont="1" applyFill="1" applyBorder="1"/>
    <xf numFmtId="0" fontId="30" fillId="25" borderId="0" xfId="125" applyFont="1" applyFill="1"/>
    <xf numFmtId="167" fontId="30" fillId="27" borderId="0" xfId="125" applyNumberFormat="1" applyFont="1" applyFill="1"/>
    <xf numFmtId="0" fontId="30" fillId="26" borderId="41" xfId="126" applyFont="1" applyFill="1" applyBorder="1" applyAlignment="1">
      <alignment horizontal="center" vertical="top"/>
    </xf>
    <xf numFmtId="0" fontId="30" fillId="26" borderId="33" xfId="126" applyFont="1" applyFill="1" applyBorder="1" applyAlignment="1">
      <alignment horizontal="center" vertical="top"/>
    </xf>
    <xf numFmtId="0" fontId="30" fillId="26" borderId="46" xfId="126" applyFont="1" applyFill="1" applyBorder="1" applyAlignment="1">
      <alignment horizontal="center" vertical="top"/>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9" xfId="0" applyFont="1" applyFill="1" applyBorder="1" applyAlignment="1">
      <alignment horizontal="center"/>
    </xf>
    <xf numFmtId="0" fontId="30" fillId="0" borderId="16" xfId="125" applyFont="1" applyBorder="1" applyAlignment="1">
      <alignment wrapText="1"/>
    </xf>
    <xf numFmtId="0" fontId="30" fillId="0" borderId="32" xfId="0" applyFont="1" applyBorder="1" applyAlignment="1">
      <alignment wrapText="1"/>
    </xf>
    <xf numFmtId="0" fontId="31" fillId="0" borderId="0" xfId="126" applyFont="1" applyAlignment="1">
      <alignment vertical="top" wrapText="1"/>
    </xf>
    <xf numFmtId="0" fontId="31" fillId="0" borderId="16" xfId="0" applyFont="1" applyBorder="1" applyAlignment="1">
      <alignment vertical="top"/>
    </xf>
    <xf numFmtId="0" fontId="31" fillId="0" borderId="26" xfId="0" applyFont="1" applyBorder="1" applyAlignment="1">
      <alignment vertical="top"/>
    </xf>
    <xf numFmtId="0" fontId="31" fillId="0" borderId="22" xfId="0" applyFont="1" applyBorder="1" applyAlignment="1">
      <alignment vertical="top"/>
    </xf>
    <xf numFmtId="0" fontId="31" fillId="0" borderId="34" xfId="0" applyFont="1" applyBorder="1" applyAlignment="1">
      <alignment vertical="top"/>
    </xf>
    <xf numFmtId="0" fontId="31" fillId="0" borderId="16" xfId="0" applyFont="1" applyBorder="1" applyAlignment="1">
      <alignment vertical="top" wrapText="1"/>
    </xf>
    <xf numFmtId="0" fontId="39" fillId="0" borderId="18" xfId="0" applyFont="1" applyBorder="1" applyAlignment="1">
      <alignment vertical="top"/>
    </xf>
    <xf numFmtId="0" fontId="31" fillId="0" borderId="17" xfId="0" applyFont="1" applyBorder="1" applyAlignment="1">
      <alignment vertical="top" wrapText="1"/>
    </xf>
    <xf numFmtId="0" fontId="31" fillId="24" borderId="29" xfId="0" applyFont="1" applyFill="1" applyBorder="1"/>
    <xf numFmtId="0" fontId="31" fillId="24" borderId="39" xfId="0" applyFont="1" applyFill="1" applyBorder="1"/>
    <xf numFmtId="0" fontId="31" fillId="30" borderId="29" xfId="0" applyFont="1" applyFill="1" applyBorder="1" applyAlignment="1">
      <alignment vertical="center" wrapText="1"/>
    </xf>
    <xf numFmtId="0" fontId="31" fillId="30" borderId="29" xfId="0" applyFont="1" applyFill="1" applyBorder="1" applyAlignment="1">
      <alignment vertical="center"/>
    </xf>
    <xf numFmtId="0" fontId="30" fillId="30" borderId="39" xfId="0" applyFont="1" applyFill="1" applyBorder="1" applyAlignment="1">
      <alignment vertical="center"/>
    </xf>
    <xf numFmtId="0" fontId="31" fillId="30" borderId="39" xfId="0" applyFont="1" applyFill="1" applyBorder="1" applyAlignment="1">
      <alignment vertical="center"/>
    </xf>
    <xf numFmtId="0" fontId="30" fillId="30" borderId="40" xfId="0" applyFont="1" applyFill="1" applyBorder="1" applyAlignment="1">
      <alignment vertical="center"/>
    </xf>
    <xf numFmtId="0" fontId="31" fillId="31" borderId="35" xfId="0" applyFont="1" applyFill="1" applyBorder="1"/>
    <xf numFmtId="0" fontId="31" fillId="31" borderId="36" xfId="0" applyFont="1" applyFill="1" applyBorder="1" applyAlignment="1">
      <alignment horizontal="right"/>
    </xf>
    <xf numFmtId="0" fontId="31" fillId="31" borderId="35" xfId="0" applyFont="1" applyFill="1" applyBorder="1" applyAlignment="1">
      <alignment horizontal="right"/>
    </xf>
    <xf numFmtId="0" fontId="31" fillId="31" borderId="27" xfId="0" applyFont="1" applyFill="1" applyBorder="1" applyAlignment="1">
      <alignment vertical="center"/>
    </xf>
    <xf numFmtId="0" fontId="31" fillId="31" borderId="36" xfId="0" applyFont="1" applyFill="1" applyBorder="1" applyAlignment="1">
      <alignment horizontal="right" vertical="center"/>
    </xf>
    <xf numFmtId="0" fontId="31" fillId="31" borderId="27" xfId="0" applyFont="1" applyFill="1" applyBorder="1" applyAlignment="1">
      <alignment horizontal="right" vertical="center"/>
    </xf>
    <xf numFmtId="0" fontId="31" fillId="24" borderId="40" xfId="0" applyFont="1" applyFill="1" applyBorder="1"/>
    <xf numFmtId="0" fontId="31" fillId="0" borderId="0" xfId="0" applyFont="1" applyAlignment="1">
      <alignment vertical="center"/>
    </xf>
    <xf numFmtId="0" fontId="30" fillId="30" borderId="39" xfId="0" applyFont="1" applyFill="1" applyBorder="1" applyAlignment="1">
      <alignment vertical="center" wrapText="1"/>
    </xf>
    <xf numFmtId="0" fontId="30" fillId="30" borderId="40" xfId="0" applyFont="1" applyFill="1" applyBorder="1" applyAlignment="1">
      <alignment vertical="center" wrapText="1"/>
    </xf>
    <xf numFmtId="0" fontId="31" fillId="30" borderId="39" xfId="0" applyFont="1" applyFill="1" applyBorder="1" applyAlignment="1">
      <alignment horizontal="left" vertical="center"/>
    </xf>
    <xf numFmtId="0" fontId="31" fillId="31" borderId="39" xfId="0" applyFont="1" applyFill="1" applyBorder="1"/>
    <xf numFmtId="0" fontId="31" fillId="31" borderId="29" xfId="0" applyFont="1" applyFill="1" applyBorder="1" applyAlignment="1">
      <alignment horizontal="right"/>
    </xf>
    <xf numFmtId="0" fontId="31" fillId="31" borderId="39" xfId="0" applyFont="1" applyFill="1" applyBorder="1" applyAlignment="1">
      <alignment horizontal="right"/>
    </xf>
    <xf numFmtId="0" fontId="31" fillId="31" borderId="39"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1"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6" xfId="0" applyFont="1" applyBorder="1" applyAlignment="1">
      <alignment vertical="top" wrapText="1"/>
    </xf>
    <xf numFmtId="0" fontId="39" fillId="0" borderId="0" xfId="0" applyFont="1" applyAlignment="1">
      <alignment vertical="top"/>
    </xf>
    <xf numFmtId="0" fontId="31" fillId="31" borderId="29" xfId="125" applyFont="1" applyFill="1" applyBorder="1"/>
    <xf numFmtId="0" fontId="31" fillId="30" borderId="29" xfId="125" applyFont="1" applyFill="1" applyBorder="1" applyAlignment="1">
      <alignment vertical="center"/>
    </xf>
    <xf numFmtId="0" fontId="31" fillId="24" borderId="29" xfId="125" applyFont="1" applyFill="1" applyBorder="1"/>
    <xf numFmtId="0" fontId="30" fillId="24" borderId="39" xfId="0" applyFont="1" applyFill="1" applyBorder="1"/>
    <xf numFmtId="0" fontId="30" fillId="24" borderId="40" xfId="0" applyFont="1" applyFill="1" applyBorder="1"/>
    <xf numFmtId="0" fontId="31" fillId="31" borderId="36" xfId="125" applyFont="1" applyFill="1" applyBorder="1" applyAlignment="1">
      <alignment vertical="center"/>
    </xf>
    <xf numFmtId="0" fontId="31" fillId="31" borderId="29" xfId="125" applyFont="1" applyFill="1" applyBorder="1" applyAlignment="1">
      <alignment vertical="center"/>
    </xf>
    <xf numFmtId="0" fontId="31" fillId="31" borderId="39" xfId="125" applyFont="1" applyFill="1" applyBorder="1" applyAlignment="1">
      <alignment vertical="center"/>
    </xf>
    <xf numFmtId="0" fontId="31" fillId="31" borderId="40" xfId="125" applyFont="1" applyFill="1" applyBorder="1" applyAlignment="1">
      <alignment vertical="center"/>
    </xf>
    <xf numFmtId="0" fontId="31" fillId="31" borderId="39"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Border="1"/>
    <xf numFmtId="0" fontId="30" fillId="0" borderId="71" xfId="0" applyFont="1" applyBorder="1" applyProtection="1">
      <protection locked="0"/>
    </xf>
    <xf numFmtId="0" fontId="30" fillId="0" borderId="69" xfId="0" applyFont="1" applyBorder="1"/>
    <xf numFmtId="0" fontId="30" fillId="0" borderId="32" xfId="0" applyFont="1" applyBorder="1"/>
    <xf numFmtId="0" fontId="30" fillId="0" borderId="55" xfId="0" applyFont="1" applyBorder="1" applyAlignment="1">
      <alignment vertical="top"/>
    </xf>
    <xf numFmtId="0" fontId="30" fillId="0" borderId="71" xfId="0" applyFont="1" applyBorder="1" applyAlignment="1">
      <alignment vertical="top"/>
    </xf>
    <xf numFmtId="0" fontId="30" fillId="0" borderId="55" xfId="0" applyFont="1" applyBorder="1"/>
    <xf numFmtId="0" fontId="30" fillId="0" borderId="55" xfId="0" applyFont="1" applyBorder="1" applyAlignment="1" applyProtection="1">
      <alignment vertical="top" wrapText="1"/>
      <protection locked="0"/>
    </xf>
    <xf numFmtId="0" fontId="30" fillId="0" borderId="71" xfId="0" applyFont="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xf numFmtId="49" fontId="30" fillId="0" borderId="0" xfId="0" applyNumberFormat="1" applyFont="1" applyAlignment="1" applyProtection="1">
      <alignment wrapText="1"/>
      <protection locked="0"/>
    </xf>
    <xf numFmtId="0" fontId="30" fillId="26" borderId="0" xfId="125" applyFont="1" applyFill="1"/>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5" xfId="0" applyFont="1" applyFill="1" applyBorder="1" applyAlignment="1">
      <alignment horizontal="center" vertical="center"/>
    </xf>
    <xf numFmtId="0" fontId="31" fillId="31" borderId="35" xfId="0" applyFont="1" applyFill="1" applyBorder="1" applyAlignment="1">
      <alignment vertical="center"/>
    </xf>
    <xf numFmtId="0" fontId="30" fillId="0" borderId="68" xfId="125" applyFont="1" applyBorder="1" applyAlignment="1">
      <alignment horizontal="right" vertical="center"/>
    </xf>
    <xf numFmtId="166" fontId="30" fillId="0" borderId="15" xfId="0" applyNumberFormat="1" applyFont="1" applyBorder="1" applyAlignment="1" applyProtection="1">
      <alignment vertical="top"/>
      <protection locked="0"/>
    </xf>
    <xf numFmtId="0" fontId="30" fillId="0" borderId="73" xfId="0" applyFont="1" applyBorder="1" applyAlignment="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lignment horizontal="center"/>
    </xf>
    <xf numFmtId="0" fontId="31" fillId="0" borderId="12" xfId="0" applyFont="1" applyBorder="1" applyAlignment="1">
      <alignment horizontal="center"/>
    </xf>
    <xf numFmtId="0" fontId="31" fillId="24" borderId="36" xfId="0" applyFont="1" applyFill="1" applyBorder="1" applyAlignment="1">
      <alignment vertical="top" wrapText="1"/>
    </xf>
    <xf numFmtId="0" fontId="31" fillId="24" borderId="66" xfId="0" applyFont="1" applyFill="1" applyBorder="1" applyAlignment="1">
      <alignment wrapText="1"/>
    </xf>
    <xf numFmtId="0" fontId="31" fillId="24" borderId="62" xfId="0" applyFont="1" applyFill="1" applyBorder="1" applyAlignment="1">
      <alignment wrapText="1"/>
    </xf>
    <xf numFmtId="0" fontId="30" fillId="0" borderId="23" xfId="0" applyFont="1" applyBorder="1" applyProtection="1">
      <protection locked="0"/>
    </xf>
    <xf numFmtId="0" fontId="30" fillId="0" borderId="10" xfId="0" applyFont="1" applyBorder="1" applyAlignment="1">
      <alignment wrapText="1"/>
    </xf>
    <xf numFmtId="0" fontId="38" fillId="0" borderId="0" xfId="0" applyFont="1" applyAlignment="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Border="1" applyProtection="1">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30" fillId="0" borderId="34" xfId="0" applyFont="1" applyBorder="1" applyProtection="1">
      <protection locked="0"/>
    </xf>
    <xf numFmtId="49" fontId="42" fillId="0" borderId="63" xfId="325" applyNumberFormat="1" applyFont="1" applyBorder="1" applyAlignment="1" applyProtection="1">
      <alignment horizontal="left" vertical="center"/>
      <protection locked="0"/>
    </xf>
    <xf numFmtId="164" fontId="43" fillId="27" borderId="24" xfId="81" applyNumberFormat="1" applyFont="1" applyFill="1" applyBorder="1" applyAlignment="1" applyProtection="1">
      <alignment vertical="top"/>
    </xf>
    <xf numFmtId="164" fontId="43" fillId="27" borderId="47" xfId="81" applyNumberFormat="1" applyFont="1" applyFill="1" applyBorder="1" applyAlignment="1" applyProtection="1">
      <alignment vertical="top"/>
    </xf>
    <xf numFmtId="164" fontId="43" fillId="27" borderId="28" xfId="81" applyNumberFormat="1" applyFont="1" applyFill="1" applyBorder="1" applyAlignment="1" applyProtection="1">
      <alignment vertical="top"/>
    </xf>
    <xf numFmtId="166" fontId="44" fillId="0" borderId="24" xfId="81" applyNumberFormat="1" applyFont="1" applyFill="1" applyBorder="1" applyAlignment="1" applyProtection="1">
      <alignment vertical="top"/>
      <protection locked="0"/>
    </xf>
    <xf numFmtId="166" fontId="43" fillId="0" borderId="58" xfId="81" applyNumberFormat="1" applyFont="1" applyFill="1" applyBorder="1" applyAlignment="1" applyProtection="1">
      <alignment vertical="top"/>
      <protection locked="0"/>
    </xf>
    <xf numFmtId="166" fontId="43" fillId="0" borderId="47" xfId="81" applyNumberFormat="1" applyFont="1" applyFill="1" applyBorder="1" applyAlignment="1" applyProtection="1">
      <alignment vertical="top"/>
      <protection locked="0"/>
    </xf>
    <xf numFmtId="164" fontId="43" fillId="27" borderId="30" xfId="81" applyNumberFormat="1" applyFont="1" applyFill="1" applyBorder="1" applyAlignment="1" applyProtection="1">
      <alignment vertical="top"/>
    </xf>
    <xf numFmtId="164" fontId="43" fillId="27" borderId="44" xfId="81" applyNumberFormat="1" applyFont="1" applyFill="1" applyBorder="1" applyAlignment="1" applyProtection="1">
      <alignment vertical="top"/>
    </xf>
    <xf numFmtId="164" fontId="43" fillId="27" borderId="58" xfId="81" applyNumberFormat="1" applyFont="1" applyFill="1" applyBorder="1" applyAlignment="1" applyProtection="1">
      <alignment vertical="top"/>
    </xf>
    <xf numFmtId="164" fontId="43" fillId="27" borderId="21" xfId="81" applyNumberFormat="1" applyFont="1" applyFill="1" applyBorder="1" applyAlignment="1" applyProtection="1">
      <alignment vertical="top"/>
    </xf>
    <xf numFmtId="14" fontId="43" fillId="0" borderId="41" xfId="0" applyNumberFormat="1" applyFont="1" applyBorder="1" applyAlignment="1">
      <alignment horizontal="center" vertical="top" wrapText="1"/>
    </xf>
    <xf numFmtId="14" fontId="43" fillId="0" borderId="33" xfId="0" applyNumberFormat="1" applyFont="1" applyBorder="1" applyAlignment="1">
      <alignment horizontal="center" vertical="top" wrapText="1"/>
    </xf>
    <xf numFmtId="14" fontId="43" fillId="0" borderId="46" xfId="0" applyNumberFormat="1" applyFont="1" applyBorder="1" applyAlignment="1">
      <alignment horizontal="center" vertical="top" wrapText="1"/>
    </xf>
    <xf numFmtId="165" fontId="43" fillId="27" borderId="25" xfId="62" applyNumberFormat="1" applyFont="1" applyFill="1" applyBorder="1" applyAlignment="1" applyProtection="1">
      <alignment vertical="top"/>
    </xf>
    <xf numFmtId="165" fontId="43" fillId="27" borderId="49" xfId="62" applyNumberFormat="1" applyFont="1" applyFill="1" applyBorder="1" applyAlignment="1" applyProtection="1">
      <alignment vertical="top"/>
    </xf>
    <xf numFmtId="0" fontId="43" fillId="26" borderId="67" xfId="0" applyFont="1" applyFill="1" applyBorder="1" applyAlignment="1">
      <alignment vertical="center" wrapText="1"/>
    </xf>
    <xf numFmtId="49" fontId="43" fillId="26" borderId="0" xfId="0" applyNumberFormat="1" applyFont="1" applyFill="1" applyAlignment="1">
      <alignment horizontal="left"/>
    </xf>
    <xf numFmtId="0" fontId="43" fillId="26" borderId="0" xfId="125" applyFont="1" applyFill="1" applyAlignment="1">
      <alignment horizontal="left"/>
    </xf>
    <xf numFmtId="166" fontId="44" fillId="0" borderId="24" xfId="81" applyNumberFormat="1" applyFont="1" applyFill="1" applyBorder="1" applyAlignment="1" applyProtection="1">
      <alignment horizontal="center" vertical="top"/>
      <protection locked="0"/>
    </xf>
    <xf numFmtId="166" fontId="43" fillId="0" borderId="44" xfId="81" applyNumberFormat="1" applyFont="1" applyFill="1" applyBorder="1" applyAlignment="1" applyProtection="1">
      <alignment horizontal="center" vertical="top"/>
      <protection locked="0"/>
    </xf>
    <xf numFmtId="166" fontId="44" fillId="0" borderId="44" xfId="81" applyNumberFormat="1" applyFont="1" applyFill="1" applyBorder="1" applyAlignment="1" applyProtection="1">
      <alignment horizontal="center" vertical="top"/>
      <protection locked="0"/>
    </xf>
    <xf numFmtId="166" fontId="44" fillId="0" borderId="0" xfId="81" applyNumberFormat="1" applyFont="1" applyFill="1" applyBorder="1" applyAlignment="1" applyProtection="1">
      <alignment horizontal="center" vertical="top"/>
      <protection locked="0"/>
    </xf>
    <xf numFmtId="164" fontId="43" fillId="27" borderId="24" xfId="81" applyNumberFormat="1" applyFont="1" applyFill="1" applyBorder="1" applyAlignment="1" applyProtection="1">
      <alignment horizontal="center" vertical="top"/>
    </xf>
    <xf numFmtId="164" fontId="43" fillId="27" borderId="44" xfId="81" applyNumberFormat="1" applyFont="1" applyFill="1" applyBorder="1" applyAlignment="1" applyProtection="1">
      <alignment horizontal="center" vertical="top"/>
    </xf>
    <xf numFmtId="0" fontId="43" fillId="26" borderId="0" xfId="0" applyFont="1" applyFill="1" applyAlignment="1">
      <alignment horizontal="left"/>
    </xf>
    <xf numFmtId="49" fontId="43" fillId="26" borderId="0" xfId="0" applyNumberFormat="1" applyFont="1" applyFill="1"/>
    <xf numFmtId="167" fontId="43" fillId="27" borderId="0" xfId="125" applyNumberFormat="1" applyFont="1" applyFill="1"/>
    <xf numFmtId="37" fontId="43" fillId="27" borderId="71" xfId="126" applyNumberFormat="1" applyFont="1" applyFill="1" applyBorder="1" applyAlignment="1">
      <alignment horizontal="center" vertical="top"/>
    </xf>
    <xf numFmtId="37" fontId="43" fillId="27" borderId="26" xfId="126" applyNumberFormat="1" applyFont="1" applyFill="1" applyBorder="1" applyAlignment="1">
      <alignment horizontal="center" vertical="top"/>
    </xf>
    <xf numFmtId="37" fontId="43" fillId="27" borderId="19" xfId="126" applyNumberFormat="1" applyFont="1" applyFill="1" applyBorder="1" applyAlignment="1">
      <alignment horizontal="center" vertical="top"/>
    </xf>
    <xf numFmtId="164" fontId="43" fillId="27" borderId="0" xfId="81" applyNumberFormat="1" applyFont="1" applyFill="1" applyBorder="1" applyAlignment="1" applyProtection="1">
      <alignment vertical="top"/>
    </xf>
    <xf numFmtId="3" fontId="45" fillId="0" borderId="19" xfId="126" applyNumberFormat="1" applyFont="1" applyBorder="1" applyAlignment="1" applyProtection="1">
      <alignment horizontal="center" vertical="top"/>
      <protection locked="0"/>
    </xf>
    <xf numFmtId="3" fontId="45" fillId="0" borderId="62" xfId="126" applyNumberFormat="1" applyFont="1" applyBorder="1" applyAlignment="1" applyProtection="1">
      <alignment horizontal="center" vertical="top"/>
      <protection locked="0"/>
    </xf>
    <xf numFmtId="164" fontId="43" fillId="27" borderId="44" xfId="91" applyNumberFormat="1" applyFont="1" applyFill="1" applyBorder="1" applyAlignment="1" applyProtection="1">
      <alignment vertical="top"/>
    </xf>
    <xf numFmtId="164" fontId="45" fillId="0" borderId="0" xfId="81" applyNumberFormat="1" applyFont="1" applyFill="1" applyBorder="1" applyAlignment="1" applyProtection="1">
      <alignment vertical="top"/>
      <protection locked="0"/>
    </xf>
    <xf numFmtId="164" fontId="45" fillId="0" borderId="30" xfId="81" applyNumberFormat="1" applyFont="1" applyFill="1" applyBorder="1" applyAlignment="1" applyProtection="1">
      <alignment vertical="top"/>
      <protection locked="0"/>
    </xf>
    <xf numFmtId="164" fontId="43" fillId="27" borderId="0" xfId="81" applyNumberFormat="1" applyFont="1" applyFill="1" applyBorder="1" applyAlignment="1" applyProtection="1">
      <alignment horizontal="center" vertical="top"/>
    </xf>
    <xf numFmtId="164" fontId="43" fillId="27" borderId="0" xfId="91" applyNumberFormat="1" applyFont="1" applyFill="1" applyBorder="1" applyAlignment="1" applyProtection="1">
      <alignment vertical="top"/>
    </xf>
    <xf numFmtId="164" fontId="45" fillId="0" borderId="30" xfId="92" applyNumberFormat="1" applyFont="1" applyFill="1" applyBorder="1" applyAlignment="1" applyProtection="1">
      <alignment vertical="top"/>
      <protection locked="0"/>
    </xf>
    <xf numFmtId="49" fontId="46" fillId="26" borderId="0" xfId="125" applyNumberFormat="1" applyFont="1" applyFill="1" applyAlignment="1">
      <alignment horizontal="left"/>
    </xf>
    <xf numFmtId="0" fontId="43" fillId="26" borderId="0" xfId="126" applyFont="1" applyFill="1"/>
    <xf numFmtId="165" fontId="44" fillId="0" borderId="24" xfId="62" applyNumberFormat="1" applyFont="1" applyFill="1" applyBorder="1" applyAlignment="1" applyProtection="1">
      <alignment vertical="top"/>
      <protection locked="0"/>
    </xf>
    <xf numFmtId="165" fontId="43" fillId="0" borderId="58" xfId="62" applyNumberFormat="1" applyFont="1" applyFill="1" applyBorder="1" applyAlignment="1" applyProtection="1">
      <alignment vertical="top"/>
      <protection locked="0"/>
    </xf>
    <xf numFmtId="165" fontId="43" fillId="0" borderId="47" xfId="62" applyNumberFormat="1" applyFont="1" applyFill="1" applyBorder="1" applyAlignment="1" applyProtection="1">
      <alignment vertical="top"/>
      <protection locked="0"/>
    </xf>
    <xf numFmtId="167" fontId="30" fillId="0" borderId="0" xfId="125" applyNumberFormat="1" applyFont="1" applyProtection="1">
      <protection locked="0"/>
    </xf>
    <xf numFmtId="167" fontId="43" fillId="27" borderId="71" xfId="326" applyNumberFormat="1" applyFont="1" applyFill="1" applyBorder="1" applyAlignment="1" applyProtection="1">
      <alignment horizontal="center" vertical="top"/>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2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27</xdr:row>
      <xdr:rowOff>1</xdr:rowOff>
    </xdr:from>
    <xdr:to>
      <xdr:col>1</xdr:col>
      <xdr:colOff>2305050</xdr:colOff>
      <xdr:row>28</xdr:row>
      <xdr:rowOff>204633</xdr:rowOff>
    </xdr:to>
    <xdr:pic>
      <xdr:nvPicPr>
        <xdr:cNvPr id="3" name="Picture 2">
          <a:extLst>
            <a:ext uri="{FF2B5EF4-FFF2-40B4-BE49-F238E27FC236}">
              <a16:creationId xmlns:a16="http://schemas.microsoft.com/office/drawing/2014/main" id="{986A21AB-F85F-43C9-8F46-20EF61C6C3C6}"/>
            </a:ext>
          </a:extLst>
        </xdr:cNvPr>
        <xdr:cNvPicPr>
          <a:picLocks noChangeAspect="1"/>
        </xdr:cNvPicPr>
      </xdr:nvPicPr>
      <xdr:blipFill>
        <a:blip xmlns:r="http://schemas.openxmlformats.org/officeDocument/2006/relationships" r:embed="rId1"/>
        <a:stretch>
          <a:fillRect/>
        </a:stretch>
      </xdr:blipFill>
      <xdr:spPr>
        <a:xfrm>
          <a:off x="123826" y="7000876"/>
          <a:ext cx="2305049" cy="3951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85" zoomScaleNormal="85" workbookViewId="0"/>
  </sheetViews>
  <sheetFormatPr defaultColWidth="9.109375" defaultRowHeight="15" x14ac:dyDescent="0.25"/>
  <cols>
    <col min="1" max="1" width="2.44140625" style="12" bestFit="1" customWidth="1"/>
    <col min="2" max="2" width="70.44140625" style="12" bestFit="1" customWidth="1"/>
    <col min="3" max="3" width="31.5546875" style="12" customWidth="1"/>
    <col min="4" max="16384" width="9.109375" style="12"/>
  </cols>
  <sheetData>
    <row r="1" spans="1:3" ht="15.6" x14ac:dyDescent="0.3">
      <c r="A1" s="11"/>
      <c r="B1" s="233" t="s">
        <v>0</v>
      </c>
      <c r="C1" s="11"/>
    </row>
    <row r="2" spans="1:3" ht="15.6" x14ac:dyDescent="0.3">
      <c r="A2" s="11"/>
      <c r="B2" s="233" t="s">
        <v>1</v>
      </c>
      <c r="C2" s="11"/>
    </row>
    <row r="3" spans="1:3" ht="15.6" x14ac:dyDescent="0.3">
      <c r="A3" s="11"/>
      <c r="B3" s="233" t="s">
        <v>2</v>
      </c>
      <c r="C3" s="11"/>
    </row>
    <row r="4" spans="1:3" ht="15.6" thickBot="1" x14ac:dyDescent="0.3">
      <c r="B4" s="11"/>
      <c r="C4" s="11"/>
    </row>
    <row r="5" spans="1:3" x14ac:dyDescent="0.25">
      <c r="A5" s="15"/>
      <c r="B5" s="16"/>
      <c r="C5" s="17"/>
    </row>
    <row r="6" spans="1:3" ht="15.6" x14ac:dyDescent="0.25">
      <c r="A6" s="18" t="s">
        <v>3</v>
      </c>
      <c r="B6" s="19" t="s">
        <v>4</v>
      </c>
      <c r="C6" s="329" t="s">
        <v>5</v>
      </c>
    </row>
    <row r="7" spans="1:3" ht="15.6" x14ac:dyDescent="0.25">
      <c r="A7" s="18" t="s">
        <v>6</v>
      </c>
      <c r="B7" s="19" t="s">
        <v>7</v>
      </c>
      <c r="C7" s="324"/>
    </row>
    <row r="8" spans="1:3" ht="15.6" x14ac:dyDescent="0.25">
      <c r="A8" s="18" t="s">
        <v>8</v>
      </c>
      <c r="B8" s="19" t="s">
        <v>9</v>
      </c>
      <c r="C8" s="323" t="s">
        <v>10</v>
      </c>
    </row>
    <row r="9" spans="1:3" ht="15.6" x14ac:dyDescent="0.25">
      <c r="A9" s="18" t="s">
        <v>11</v>
      </c>
      <c r="B9" s="19" t="s">
        <v>12</v>
      </c>
      <c r="C9" s="323" t="s">
        <v>13</v>
      </c>
    </row>
    <row r="10" spans="1:3" ht="16.2" thickBot="1" x14ac:dyDescent="0.35">
      <c r="A10" s="20" t="s">
        <v>14</v>
      </c>
      <c r="B10" s="21" t="s">
        <v>15</v>
      </c>
      <c r="C10" s="325" t="s">
        <v>16</v>
      </c>
    </row>
    <row r="11" spans="1:3" x14ac:dyDescent="0.25">
      <c r="A11" s="11"/>
      <c r="B11" s="11"/>
    </row>
    <row r="12" spans="1:3" x14ac:dyDescent="0.25">
      <c r="A12" s="11"/>
      <c r="B12" s="11"/>
    </row>
    <row r="13" spans="1:3" x14ac:dyDescent="0.25">
      <c r="A13" s="11"/>
      <c r="B13" s="11"/>
    </row>
    <row r="14" spans="1:3" ht="15.6" x14ac:dyDescent="0.3">
      <c r="A14" s="11"/>
      <c r="B14" s="13" t="s">
        <v>17</v>
      </c>
    </row>
    <row r="15" spans="1:3" ht="15.6" x14ac:dyDescent="0.3">
      <c r="A15" s="11"/>
      <c r="B15" s="13" t="s">
        <v>18</v>
      </c>
    </row>
    <row r="16" spans="1:3" x14ac:dyDescent="0.25">
      <c r="A16" s="11"/>
      <c r="B16" s="11"/>
    </row>
    <row r="17" spans="1:2" x14ac:dyDescent="0.25">
      <c r="A17" s="11"/>
      <c r="B17" s="11"/>
    </row>
    <row r="18" spans="1:2" x14ac:dyDescent="0.25">
      <c r="A18" s="11"/>
      <c r="B18" s="11" t="s">
        <v>19</v>
      </c>
    </row>
    <row r="19" spans="1:2" x14ac:dyDescent="0.25">
      <c r="A19" s="11"/>
      <c r="B19" s="11" t="s">
        <v>20</v>
      </c>
    </row>
    <row r="20" spans="1:2" ht="30" x14ac:dyDescent="0.25">
      <c r="A20" s="11"/>
      <c r="B20" s="14" t="s">
        <v>21</v>
      </c>
    </row>
    <row r="21" spans="1:2" ht="30" x14ac:dyDescent="0.25">
      <c r="A21" s="11"/>
      <c r="B21" s="14" t="s">
        <v>22</v>
      </c>
    </row>
    <row r="22" spans="1:2" x14ac:dyDescent="0.25">
      <c r="A22" s="11"/>
      <c r="B22" s="14" t="s">
        <v>23</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zoomScale="70" zoomScaleNormal="70" workbookViewId="0"/>
  </sheetViews>
  <sheetFormatPr defaultColWidth="9.33203125" defaultRowHeight="15" x14ac:dyDescent="0.25"/>
  <cols>
    <col min="1" max="1" width="1.6640625" style="12" customWidth="1"/>
    <col min="2" max="2" width="3.5546875" style="12" customWidth="1"/>
    <col min="3" max="3" width="5.44140625" style="12" customWidth="1"/>
    <col min="4" max="4" width="84" style="12" customWidth="1"/>
    <col min="5" max="5" width="27.109375" style="12" customWidth="1"/>
    <col min="6" max="6" width="25.33203125" style="12" customWidth="1"/>
    <col min="7" max="15" width="19.44140625" style="12" customWidth="1"/>
    <col min="16" max="16" width="21.109375" style="12" customWidth="1"/>
    <col min="17" max="16384" width="9.33203125" style="12"/>
  </cols>
  <sheetData>
    <row r="1" spans="1:16" ht="15.6" x14ac:dyDescent="0.3">
      <c r="B1" s="13" t="s">
        <v>0</v>
      </c>
      <c r="C1" s="11"/>
      <c r="D1" s="11"/>
    </row>
    <row r="2" spans="1:16" ht="15.6" x14ac:dyDescent="0.3">
      <c r="B2" s="13" t="s">
        <v>24</v>
      </c>
      <c r="C2" s="11"/>
      <c r="D2" s="11"/>
    </row>
    <row r="3" spans="1:16" ht="15.6" x14ac:dyDescent="0.3">
      <c r="A3" s="22"/>
      <c r="B3" s="13" t="s">
        <v>25</v>
      </c>
      <c r="C3" s="11"/>
      <c r="D3" s="11"/>
    </row>
    <row r="4" spans="1:16" x14ac:dyDescent="0.25">
      <c r="B4" s="11"/>
      <c r="C4" s="11"/>
      <c r="D4" s="11"/>
    </row>
    <row r="5" spans="1:16" s="23" customFormat="1" ht="15.6" x14ac:dyDescent="0.3">
      <c r="B5" s="24" t="s">
        <v>26</v>
      </c>
      <c r="C5" s="25"/>
      <c r="D5" s="25"/>
      <c r="E5" s="26"/>
      <c r="F5" s="26"/>
      <c r="G5" s="12"/>
      <c r="H5" s="27" t="s">
        <v>27</v>
      </c>
      <c r="I5" s="12"/>
      <c r="J5" s="12"/>
      <c r="K5" s="26"/>
      <c r="L5" s="26"/>
      <c r="M5" s="12"/>
      <c r="N5" s="28"/>
      <c r="O5" s="12"/>
      <c r="P5" s="12"/>
    </row>
    <row r="6" spans="1:16" s="23" customFormat="1" ht="15" customHeight="1" x14ac:dyDescent="0.25">
      <c r="B6" s="303"/>
      <c r="C6" s="304"/>
      <c r="D6" s="347">
        <f>'Cover Page'!C7</f>
        <v>0</v>
      </c>
      <c r="E6" s="259"/>
      <c r="F6" s="259"/>
      <c r="G6" s="12"/>
      <c r="H6" s="370" t="str">
        <f>'Cover Page'!C10</f>
        <v>No</v>
      </c>
      <c r="I6" s="12"/>
      <c r="J6" s="12"/>
      <c r="K6" s="26"/>
      <c r="L6" s="26"/>
      <c r="M6" s="12"/>
      <c r="N6" s="28"/>
      <c r="O6" s="12"/>
      <c r="P6" s="12"/>
    </row>
    <row r="7" spans="1:16" s="23" customFormat="1" ht="15.6" x14ac:dyDescent="0.3">
      <c r="B7" s="24" t="s">
        <v>9</v>
      </c>
      <c r="C7" s="25"/>
      <c r="D7" s="25"/>
      <c r="E7" s="259"/>
      <c r="F7" s="259"/>
      <c r="G7" s="12"/>
      <c r="H7" s="12"/>
      <c r="K7" s="26"/>
      <c r="L7" s="26"/>
      <c r="M7" s="12"/>
      <c r="N7" s="12"/>
    </row>
    <row r="8" spans="1:16" s="23" customFormat="1" ht="15" customHeight="1" x14ac:dyDescent="0.25">
      <c r="B8" s="305"/>
      <c r="C8" s="304"/>
      <c r="D8" s="346" t="str">
        <f>'Cover Page'!C8</f>
        <v>Principal Life Insurance Company</v>
      </c>
      <c r="E8" s="259"/>
      <c r="F8" s="259"/>
      <c r="G8" s="12"/>
      <c r="H8" s="29"/>
      <c r="K8" s="302"/>
      <c r="L8" s="302"/>
      <c r="M8" s="12"/>
      <c r="N8" s="29"/>
    </row>
    <row r="9" spans="1:16" s="23" customFormat="1" ht="18" customHeight="1" x14ac:dyDescent="0.3">
      <c r="B9" s="30" t="s">
        <v>28</v>
      </c>
      <c r="C9" s="25"/>
      <c r="D9" s="25"/>
      <c r="E9" s="268" t="s">
        <v>29</v>
      </c>
      <c r="F9" s="259"/>
      <c r="I9" s="12"/>
      <c r="J9" s="12"/>
      <c r="K9" s="31"/>
      <c r="L9" s="31"/>
      <c r="O9" s="12"/>
      <c r="P9" s="12"/>
    </row>
    <row r="10" spans="1:16" s="23" customFormat="1" ht="15" customHeight="1" x14ac:dyDescent="0.25">
      <c r="B10" s="306"/>
      <c r="C10" s="304"/>
      <c r="D10" s="346" t="str">
        <f>'Cover Page'!C9</f>
        <v>Principal Financial Group</v>
      </c>
      <c r="E10" s="259"/>
      <c r="F10" s="259"/>
      <c r="G10" s="12"/>
      <c r="H10" s="28"/>
      <c r="K10" s="302"/>
      <c r="L10" s="302"/>
      <c r="M10" s="12"/>
      <c r="N10" s="28"/>
    </row>
    <row r="11" spans="1:16" s="23" customFormat="1" ht="15.6" x14ac:dyDescent="0.3">
      <c r="B11" s="30" t="s">
        <v>4</v>
      </c>
      <c r="C11" s="25"/>
      <c r="D11" s="25"/>
      <c r="E11" s="259"/>
      <c r="F11" s="259"/>
      <c r="H11" s="12"/>
      <c r="I11" s="12"/>
      <c r="J11" s="12"/>
      <c r="K11" s="31"/>
      <c r="L11" s="31"/>
      <c r="N11" s="12"/>
      <c r="O11" s="12"/>
      <c r="P11" s="12"/>
    </row>
    <row r="12" spans="1:16" s="23" customFormat="1" x14ac:dyDescent="0.25">
      <c r="B12" s="306"/>
      <c r="C12" s="304"/>
      <c r="D12" s="346" t="str">
        <f>'Cover Page'!C6</f>
        <v>2023</v>
      </c>
      <c r="E12" s="31"/>
      <c r="F12" s="31"/>
      <c r="G12" s="32"/>
      <c r="H12" s="32"/>
      <c r="I12" s="12"/>
      <c r="J12" s="12"/>
      <c r="K12" s="31"/>
      <c r="L12" s="31"/>
      <c r="M12" s="32"/>
      <c r="N12" s="32"/>
      <c r="O12" s="12"/>
      <c r="P12" s="12"/>
    </row>
    <row r="13" spans="1:16" s="23" customFormat="1" ht="15.6" thickBot="1" x14ac:dyDescent="0.3">
      <c r="B13" s="11"/>
      <c r="C13" s="11"/>
      <c r="D13" s="11"/>
      <c r="G13" s="32"/>
      <c r="H13" s="32"/>
      <c r="I13" s="12"/>
      <c r="J13" s="12"/>
      <c r="M13" s="32"/>
      <c r="N13" s="32"/>
      <c r="O13" s="12"/>
      <c r="P13" s="12"/>
    </row>
    <row r="14" spans="1:16" ht="13.65" customHeight="1" thickBot="1" x14ac:dyDescent="0.35">
      <c r="B14" s="11"/>
      <c r="C14" s="11"/>
      <c r="D14" s="11"/>
      <c r="E14" s="245"/>
      <c r="F14" s="246"/>
      <c r="G14" s="246" t="s">
        <v>30</v>
      </c>
      <c r="H14" s="246"/>
      <c r="I14" s="246"/>
      <c r="J14" s="246"/>
      <c r="K14" s="245"/>
      <c r="L14" s="246"/>
      <c r="M14" s="246" t="s">
        <v>30</v>
      </c>
      <c r="N14" s="246"/>
      <c r="O14" s="246"/>
      <c r="P14" s="258"/>
    </row>
    <row r="15" spans="1:16" ht="13.65" customHeight="1" thickBot="1" x14ac:dyDescent="0.3">
      <c r="B15" s="11"/>
      <c r="C15" s="11"/>
      <c r="D15" s="11"/>
      <c r="E15" s="248"/>
      <c r="F15" s="249"/>
      <c r="G15" s="250" t="s">
        <v>31</v>
      </c>
      <c r="H15" s="249"/>
      <c r="I15" s="249"/>
      <c r="J15" s="251"/>
      <c r="K15" s="248"/>
      <c r="L15" s="249"/>
      <c r="M15" s="250" t="s">
        <v>32</v>
      </c>
      <c r="N15" s="249"/>
      <c r="O15" s="249"/>
      <c r="P15" s="251"/>
    </row>
    <row r="16" spans="1:16" ht="16.5" customHeight="1" thickBot="1" x14ac:dyDescent="0.35">
      <c r="B16" s="11"/>
      <c r="C16" s="11"/>
      <c r="D16" s="11"/>
      <c r="E16" s="253" t="s">
        <v>33</v>
      </c>
      <c r="F16" s="252"/>
      <c r="G16" s="253" t="s">
        <v>34</v>
      </c>
      <c r="H16" s="254"/>
      <c r="I16" s="256" t="s">
        <v>35</v>
      </c>
      <c r="J16" s="257"/>
      <c r="K16" s="253" t="s">
        <v>33</v>
      </c>
      <c r="L16" s="254"/>
      <c r="M16" s="253" t="s">
        <v>34</v>
      </c>
      <c r="N16" s="254"/>
      <c r="O16" s="256" t="s">
        <v>35</v>
      </c>
      <c r="P16" s="257"/>
    </row>
    <row r="17" spans="2:16" ht="13.65" customHeight="1" x14ac:dyDescent="0.25">
      <c r="B17" s="11"/>
      <c r="C17" s="11"/>
      <c r="D17" s="11"/>
      <c r="E17" s="33" t="s">
        <v>36</v>
      </c>
      <c r="F17" s="34" t="s">
        <v>36</v>
      </c>
      <c r="G17" s="33" t="s">
        <v>36</v>
      </c>
      <c r="H17" s="35" t="s">
        <v>36</v>
      </c>
      <c r="I17" s="33" t="s">
        <v>36</v>
      </c>
      <c r="J17" s="35" t="s">
        <v>36</v>
      </c>
      <c r="K17" s="33" t="s">
        <v>36</v>
      </c>
      <c r="L17" s="35" t="s">
        <v>36</v>
      </c>
      <c r="M17" s="33" t="s">
        <v>36</v>
      </c>
      <c r="N17" s="35" t="s">
        <v>36</v>
      </c>
      <c r="O17" s="33" t="s">
        <v>36</v>
      </c>
      <c r="P17" s="35" t="s">
        <v>36</v>
      </c>
    </row>
    <row r="18" spans="2:16" ht="31.5" customHeight="1" thickBot="1" x14ac:dyDescent="0.3">
      <c r="B18" s="242"/>
      <c r="C18" s="239"/>
      <c r="D18" s="244" t="s">
        <v>37</v>
      </c>
      <c r="E18" s="340" t="str">
        <f>"12/31/"&amp;""&amp;'Cover Page'!C$6</f>
        <v>12/31/2023</v>
      </c>
      <c r="F18" s="341">
        <f>DATE(YEAR(E18)+0,MONTH(E18)+3,DAY(E18)+0)</f>
        <v>45382</v>
      </c>
      <c r="G18" s="340" t="str">
        <f>"12/31/"&amp;""&amp;'Cover Page'!C$6</f>
        <v>12/31/2023</v>
      </c>
      <c r="H18" s="342">
        <f>DATE(YEAR(G18)+0,MONTH(G18)+3,DAY(G18)+0)</f>
        <v>45382</v>
      </c>
      <c r="I18" s="340" t="str">
        <f>"12/31/"&amp;""&amp;'Cover Page'!C$6</f>
        <v>12/31/2023</v>
      </c>
      <c r="J18" s="342">
        <f>DATE(YEAR(I18)+0,MONTH(I18)+3,DAY(I18)+0)</f>
        <v>45382</v>
      </c>
      <c r="K18" s="340" t="str">
        <f>"12/31/"&amp;""&amp;'Cover Page'!C$6</f>
        <v>12/31/2023</v>
      </c>
      <c r="L18" s="342">
        <f>DATE(YEAR(K18)+0,MONTH(K18)+3,DAY(K18)+0)</f>
        <v>45382</v>
      </c>
      <c r="M18" s="340" t="str">
        <f>"12/31/"&amp;""&amp;'Cover Page'!C$6</f>
        <v>12/31/2023</v>
      </c>
      <c r="N18" s="342">
        <f>DATE(YEAR(M18)+0,MONTH(M18)+3,DAY(M18)+0)</f>
        <v>45382</v>
      </c>
      <c r="O18" s="340" t="str">
        <f>"12/31/"&amp;""&amp;'Cover Page'!C$6</f>
        <v>12/31/2023</v>
      </c>
      <c r="P18" s="342">
        <f>DATE(YEAR(O18)+0,MONTH(O18)+3,DAY(O18)+0)</f>
        <v>45382</v>
      </c>
    </row>
    <row r="19" spans="2:16" ht="16.2" thickBot="1" x14ac:dyDescent="0.3">
      <c r="B19" s="240"/>
      <c r="C19" s="241"/>
      <c r="D19" s="243" t="s">
        <v>38</v>
      </c>
      <c r="E19" s="36">
        <v>1</v>
      </c>
      <c r="F19" s="37">
        <v>2</v>
      </c>
      <c r="G19" s="38">
        <v>3</v>
      </c>
      <c r="H19" s="39">
        <v>4</v>
      </c>
      <c r="I19" s="38">
        <v>5</v>
      </c>
      <c r="J19" s="39">
        <v>6</v>
      </c>
      <c r="K19" s="38">
        <v>7</v>
      </c>
      <c r="L19" s="39">
        <v>8</v>
      </c>
      <c r="M19" s="38">
        <v>9</v>
      </c>
      <c r="N19" s="39">
        <v>10</v>
      </c>
      <c r="O19" s="38">
        <v>11</v>
      </c>
      <c r="P19" s="40">
        <v>12</v>
      </c>
    </row>
    <row r="20" spans="2:16" x14ac:dyDescent="0.25">
      <c r="B20" s="41" t="s">
        <v>3</v>
      </c>
      <c r="C20" s="42" t="s">
        <v>39</v>
      </c>
      <c r="D20" s="43"/>
      <c r="E20" s="44"/>
      <c r="F20" s="45"/>
      <c r="G20" s="46"/>
      <c r="H20" s="47"/>
      <c r="I20" s="48"/>
      <c r="J20" s="46"/>
      <c r="K20" s="44"/>
      <c r="L20" s="45"/>
      <c r="M20" s="48"/>
      <c r="N20" s="47"/>
      <c r="O20" s="48"/>
      <c r="P20" s="49"/>
    </row>
    <row r="21" spans="2:16" x14ac:dyDescent="0.25">
      <c r="B21" s="50"/>
      <c r="C21" s="51">
        <v>1.1000000000000001</v>
      </c>
      <c r="D21" s="52" t="s">
        <v>40</v>
      </c>
      <c r="E21" s="330">
        <f>'Pt 2 Premium and Claims'!E22+'Pt 2 Premium and Claims'!E23-'Pt 2 Premium and Claims'!E24-'Pt 2 Premium and Claims'!E25</f>
        <v>0</v>
      </c>
      <c r="F21" s="331">
        <f>'Pt 2 Premium and Claims'!F22+'Pt 2 Premium and Claims'!F23-'Pt 2 Premium and Claims'!F24-'Pt 2 Premium and Claims'!F25</f>
        <v>0</v>
      </c>
      <c r="G21" s="332">
        <f>'Pt 2 Premium and Claims'!G22+'Pt 2 Premium and Claims'!G23-'Pt 2 Premium and Claims'!G24-'Pt 2 Premium and Claims'!G25</f>
        <v>0</v>
      </c>
      <c r="H21" s="331">
        <f>'Pt 2 Premium and Claims'!H22+'Pt 2 Premium and Claims'!H23-'Pt 2 Premium and Claims'!H24-'Pt 2 Premium and Claims'!H25</f>
        <v>0</v>
      </c>
      <c r="I21" s="330">
        <f>'Pt 2 Premium and Claims'!I22+'Pt 2 Premium and Claims'!I23-'Pt 2 Premium and Claims'!I24-'Pt 2 Premium and Claims'!I25</f>
        <v>0</v>
      </c>
      <c r="J21" s="331">
        <f>'Pt 2 Premium and Claims'!J22+'Pt 2 Premium and Claims'!J23-'Pt 2 Premium and Claims'!J24-'Pt 2 Premium and Claims'!J25</f>
        <v>0</v>
      </c>
      <c r="K21" s="330">
        <f>'Pt 2 Premium and Claims'!K22+'Pt 2 Premium and Claims'!K23-'Pt 2 Premium and Claims'!K24-'Pt 2 Premium and Claims'!K25</f>
        <v>0</v>
      </c>
      <c r="L21" s="331">
        <f>'Pt 2 Premium and Claims'!L22+'Pt 2 Premium and Claims'!L23-'Pt 2 Premium and Claims'!L24-'Pt 2 Premium and Claims'!L25</f>
        <v>0</v>
      </c>
      <c r="M21" s="330">
        <f>'Pt 2 Premium and Claims'!M22+'Pt 2 Premium and Claims'!M23-'Pt 2 Premium and Claims'!M24-'Pt 2 Premium and Claims'!M25</f>
        <v>169506019.32999936</v>
      </c>
      <c r="N21" s="331">
        <f>'Pt 2 Premium and Claims'!N22+'Pt 2 Premium and Claims'!N23-'Pt 2 Premium and Claims'!N24-'Pt 2 Premium and Claims'!N25</f>
        <v>169506019.32999936</v>
      </c>
      <c r="O21" s="330">
        <f>'Pt 2 Premium and Claims'!O22+'Pt 2 Premium and Claims'!O23-'Pt 2 Premium and Claims'!O24-'Pt 2 Premium and Claims'!O25</f>
        <v>65089810.999999978</v>
      </c>
      <c r="P21" s="331">
        <f>'Pt 2 Premium and Claims'!P22+'Pt 2 Premium and Claims'!P23-'Pt 2 Premium and Claims'!P24-'Pt 2 Premium and Claims'!P25</f>
        <v>65089810.999999978</v>
      </c>
    </row>
    <row r="22" spans="2:16" x14ac:dyDescent="0.25">
      <c r="B22" s="53"/>
      <c r="C22" s="54"/>
      <c r="D22" s="55"/>
      <c r="E22" s="56"/>
      <c r="F22" s="57"/>
      <c r="G22" s="58"/>
      <c r="H22" s="59"/>
      <c r="I22" s="56"/>
      <c r="J22" s="60"/>
      <c r="K22" s="56"/>
      <c r="L22" s="57"/>
      <c r="M22" s="56"/>
      <c r="N22" s="59"/>
      <c r="O22" s="56"/>
      <c r="P22" s="57"/>
    </row>
    <row r="23" spans="2:16" x14ac:dyDescent="0.25">
      <c r="B23" s="41" t="s">
        <v>6</v>
      </c>
      <c r="C23" s="42" t="s">
        <v>41</v>
      </c>
      <c r="D23" s="61"/>
      <c r="E23" s="48"/>
      <c r="F23" s="62"/>
      <c r="G23" s="46"/>
      <c r="H23" s="63"/>
      <c r="I23" s="48"/>
      <c r="J23" s="64"/>
      <c r="K23" s="48"/>
      <c r="L23" s="62"/>
      <c r="M23" s="48"/>
      <c r="N23" s="63"/>
      <c r="O23" s="48"/>
      <c r="P23" s="62"/>
    </row>
    <row r="24" spans="2:16" x14ac:dyDescent="0.25">
      <c r="B24" s="50"/>
      <c r="C24" s="65">
        <v>2.1</v>
      </c>
      <c r="D24" s="52" t="s">
        <v>42</v>
      </c>
      <c r="E24" s="330">
        <f>'Pt 2 Premium and Claims'!E51</f>
        <v>0</v>
      </c>
      <c r="F24" s="331">
        <f>'Pt 2 Premium and Claims'!F51</f>
        <v>0</v>
      </c>
      <c r="G24" s="332">
        <f>'Pt 2 Premium and Claims'!G51</f>
        <v>0</v>
      </c>
      <c r="H24" s="331">
        <f>'Pt 2 Premium and Claims'!H51</f>
        <v>0</v>
      </c>
      <c r="I24" s="330">
        <f>'Pt 2 Premium and Claims'!I51</f>
        <v>0</v>
      </c>
      <c r="J24" s="331">
        <f>'Pt 2 Premium and Claims'!J51</f>
        <v>0</v>
      </c>
      <c r="K24" s="330">
        <f>'Pt 2 Premium and Claims'!K51</f>
        <v>0</v>
      </c>
      <c r="L24" s="331">
        <f>'Pt 2 Premium and Claims'!L51</f>
        <v>0</v>
      </c>
      <c r="M24" s="330">
        <f>'Pt 2 Premium and Claims'!M51</f>
        <v>102930933.46295288</v>
      </c>
      <c r="N24" s="331">
        <f>'Pt 2 Premium and Claims'!N51</f>
        <v>108315452.72998911</v>
      </c>
      <c r="O24" s="330">
        <f>'Pt 2 Premium and Claims'!O51</f>
        <v>46358941.539132774</v>
      </c>
      <c r="P24" s="331">
        <f>'Pt 2 Premium and Claims'!P51</f>
        <v>49114061.003004022</v>
      </c>
    </row>
    <row r="25" spans="2:16" ht="15.6" x14ac:dyDescent="0.25">
      <c r="B25" s="66"/>
      <c r="C25" s="54"/>
      <c r="D25" s="55"/>
      <c r="E25" s="56"/>
      <c r="F25" s="57"/>
      <c r="G25" s="58"/>
      <c r="H25" s="59"/>
      <c r="I25" s="56"/>
      <c r="J25" s="60"/>
      <c r="K25" s="56"/>
      <c r="L25" s="57"/>
      <c r="M25" s="56"/>
      <c r="N25" s="59"/>
      <c r="O25" s="56"/>
      <c r="P25" s="57"/>
    </row>
    <row r="26" spans="2:16" x14ac:dyDescent="0.25">
      <c r="B26" s="41" t="s">
        <v>8</v>
      </c>
      <c r="C26" s="42" t="s">
        <v>43</v>
      </c>
      <c r="D26" s="43"/>
      <c r="E26" s="48"/>
      <c r="F26" s="62"/>
      <c r="G26" s="46"/>
      <c r="H26" s="63"/>
      <c r="I26" s="48"/>
      <c r="J26" s="64"/>
      <c r="K26" s="48"/>
      <c r="L26" s="62"/>
      <c r="M26" s="48"/>
      <c r="N26" s="63"/>
      <c r="O26" s="48"/>
      <c r="P26" s="62"/>
    </row>
    <row r="27" spans="2:16" ht="30" x14ac:dyDescent="0.25">
      <c r="B27" s="50"/>
      <c r="C27" s="51">
        <v>3.1</v>
      </c>
      <c r="D27" s="52" t="s">
        <v>44</v>
      </c>
      <c r="E27" s="48"/>
      <c r="F27" s="62"/>
      <c r="G27" s="46"/>
      <c r="H27" s="63"/>
      <c r="I27" s="48"/>
      <c r="J27" s="64"/>
      <c r="K27" s="48"/>
      <c r="L27" s="62"/>
      <c r="M27" s="48"/>
      <c r="N27" s="63"/>
      <c r="O27" s="48"/>
      <c r="P27" s="62"/>
    </row>
    <row r="28" spans="2:16" x14ac:dyDescent="0.25">
      <c r="B28" s="50"/>
      <c r="C28" s="51"/>
      <c r="D28" s="52" t="s">
        <v>45</v>
      </c>
      <c r="E28" s="67"/>
      <c r="F28" s="68"/>
      <c r="G28" s="69"/>
      <c r="H28" s="70"/>
      <c r="I28" s="71"/>
      <c r="J28" s="72"/>
      <c r="K28" s="71"/>
      <c r="L28" s="73"/>
      <c r="M28" s="333">
        <v>579625.80895002594</v>
      </c>
      <c r="N28" s="334">
        <f>M28</f>
        <v>579625.80895002594</v>
      </c>
      <c r="O28" s="333">
        <v>222756.30322904733</v>
      </c>
      <c r="P28" s="335">
        <f>O28</f>
        <v>222756.30322904733</v>
      </c>
    </row>
    <row r="29" spans="2:16" ht="30" x14ac:dyDescent="0.25">
      <c r="B29" s="50"/>
      <c r="C29" s="51"/>
      <c r="D29" s="52" t="s">
        <v>46</v>
      </c>
      <c r="E29" s="71"/>
      <c r="F29" s="73"/>
      <c r="G29" s="69"/>
      <c r="H29" s="70"/>
      <c r="I29" s="71"/>
      <c r="J29" s="72"/>
      <c r="K29" s="71"/>
      <c r="L29" s="73"/>
      <c r="M29" s="333">
        <v>0</v>
      </c>
      <c r="N29" s="334">
        <f>M29</f>
        <v>0</v>
      </c>
      <c r="O29" s="333">
        <v>0</v>
      </c>
      <c r="P29" s="335">
        <f>O29</f>
        <v>0</v>
      </c>
    </row>
    <row r="30" spans="2:16" ht="45" x14ac:dyDescent="0.25">
      <c r="B30" s="50"/>
      <c r="C30" s="51">
        <v>3.2</v>
      </c>
      <c r="D30" s="52" t="s">
        <v>47</v>
      </c>
      <c r="E30" s="48"/>
      <c r="F30" s="62"/>
      <c r="G30" s="46"/>
      <c r="H30" s="63"/>
      <c r="I30" s="48"/>
      <c r="J30" s="64"/>
      <c r="K30" s="48"/>
      <c r="L30" s="62"/>
      <c r="M30" s="48"/>
      <c r="N30" s="63"/>
      <c r="O30" s="48"/>
      <c r="P30" s="62"/>
    </row>
    <row r="31" spans="2:16" x14ac:dyDescent="0.25">
      <c r="B31" s="50"/>
      <c r="C31" s="51"/>
      <c r="D31" s="74" t="s">
        <v>48</v>
      </c>
      <c r="E31" s="75"/>
      <c r="F31" s="73"/>
      <c r="G31" s="69"/>
      <c r="H31" s="70"/>
      <c r="I31" s="71"/>
      <c r="J31" s="72"/>
      <c r="K31" s="75"/>
      <c r="L31" s="73"/>
      <c r="M31" s="333">
        <v>128356.83332742598</v>
      </c>
      <c r="N31" s="334">
        <f>M31</f>
        <v>128356.83332742598</v>
      </c>
      <c r="O31" s="333">
        <v>49328.882952949316</v>
      </c>
      <c r="P31" s="335">
        <f>O31</f>
        <v>49328.882952949316</v>
      </c>
    </row>
    <row r="32" spans="2:16" x14ac:dyDescent="0.25">
      <c r="B32" s="50"/>
      <c r="C32" s="51"/>
      <c r="D32" s="74" t="s">
        <v>49</v>
      </c>
      <c r="E32" s="71"/>
      <c r="F32" s="73"/>
      <c r="G32" s="69"/>
      <c r="H32" s="70"/>
      <c r="I32" s="71"/>
      <c r="J32" s="72"/>
      <c r="K32" s="71"/>
      <c r="L32" s="73"/>
      <c r="M32" s="333">
        <v>3980545.4693649849</v>
      </c>
      <c r="N32" s="334">
        <f>M32</f>
        <v>3980545.4693649849</v>
      </c>
      <c r="O32" s="333">
        <v>1529610.5584999996</v>
      </c>
      <c r="P32" s="335">
        <f>O32</f>
        <v>1529610.5584999996</v>
      </c>
    </row>
    <row r="33" spans="2:16" x14ac:dyDescent="0.25">
      <c r="B33" s="50"/>
      <c r="C33" s="51"/>
      <c r="D33" s="74" t="s">
        <v>50</v>
      </c>
      <c r="E33" s="71"/>
      <c r="F33" s="73"/>
      <c r="G33" s="69"/>
      <c r="H33" s="70"/>
      <c r="I33" s="71"/>
      <c r="J33" s="72"/>
      <c r="K33" s="71"/>
      <c r="L33" s="73"/>
      <c r="M33" s="71">
        <v>0</v>
      </c>
      <c r="N33" s="334">
        <f>M33</f>
        <v>0</v>
      </c>
      <c r="O33" s="333">
        <v>0</v>
      </c>
      <c r="P33" s="335">
        <f>O33</f>
        <v>0</v>
      </c>
    </row>
    <row r="34" spans="2:16" x14ac:dyDescent="0.25">
      <c r="B34" s="50"/>
      <c r="C34" s="51">
        <v>3.3</v>
      </c>
      <c r="D34" s="74" t="s">
        <v>51</v>
      </c>
      <c r="E34" s="75"/>
      <c r="F34" s="73"/>
      <c r="G34" s="69"/>
      <c r="H34" s="70"/>
      <c r="I34" s="71"/>
      <c r="J34" s="72"/>
      <c r="K34" s="75"/>
      <c r="L34" s="73"/>
      <c r="M34" s="333">
        <v>49929.441116291498</v>
      </c>
      <c r="N34" s="334">
        <f>M34</f>
        <v>49929.441116291498</v>
      </c>
      <c r="O34" s="333">
        <v>19188.410097722917</v>
      </c>
      <c r="P34" s="335">
        <f>O34</f>
        <v>19188.410097722917</v>
      </c>
    </row>
    <row r="35" spans="2:16" x14ac:dyDescent="0.25">
      <c r="B35" s="50"/>
      <c r="C35" s="51">
        <v>3.4</v>
      </c>
      <c r="D35" s="74" t="s">
        <v>52</v>
      </c>
      <c r="E35" s="336">
        <f t="shared" ref="E35:P35" si="0">SUM(E$28:E$29,E$31,E$34+IF($H$6="No",IF(MAX(E$32:E$33)=0,MIN(E$32:E$33),MAX(E$32:E$33)),SUM(E$32:E$33)))</f>
        <v>0</v>
      </c>
      <c r="F35" s="337">
        <f t="shared" si="0"/>
        <v>0</v>
      </c>
      <c r="G35" s="336">
        <f t="shared" si="0"/>
        <v>0</v>
      </c>
      <c r="H35" s="337">
        <f t="shared" si="0"/>
        <v>0</v>
      </c>
      <c r="I35" s="336">
        <f t="shared" si="0"/>
        <v>0</v>
      </c>
      <c r="J35" s="337">
        <f t="shared" si="0"/>
        <v>0</v>
      </c>
      <c r="K35" s="336">
        <f t="shared" si="0"/>
        <v>0</v>
      </c>
      <c r="L35" s="337">
        <f t="shared" si="0"/>
        <v>0</v>
      </c>
      <c r="M35" s="336">
        <f t="shared" si="0"/>
        <v>4738457.5527587282</v>
      </c>
      <c r="N35" s="337">
        <f t="shared" si="0"/>
        <v>4738457.5527587282</v>
      </c>
      <c r="O35" s="336">
        <f t="shared" si="0"/>
        <v>1820884.1547797192</v>
      </c>
      <c r="P35" s="337">
        <f t="shared" si="0"/>
        <v>1820884.1547797192</v>
      </c>
    </row>
    <row r="36" spans="2:16" ht="15.6" x14ac:dyDescent="0.25">
      <c r="B36" s="66"/>
      <c r="C36" s="54"/>
      <c r="D36" s="55"/>
      <c r="E36" s="56"/>
      <c r="F36" s="57"/>
      <c r="G36" s="58"/>
      <c r="H36" s="59"/>
      <c r="I36" s="56"/>
      <c r="J36" s="60"/>
      <c r="K36" s="56"/>
      <c r="L36" s="57"/>
      <c r="M36" s="56"/>
      <c r="N36" s="59"/>
      <c r="O36" s="56"/>
      <c r="P36" s="57"/>
    </row>
    <row r="37" spans="2:16" x14ac:dyDescent="0.25">
      <c r="B37" s="65" t="s">
        <v>11</v>
      </c>
      <c r="C37" s="42" t="s">
        <v>53</v>
      </c>
      <c r="D37" s="43"/>
      <c r="E37" s="48"/>
      <c r="F37" s="62"/>
      <c r="G37" s="46"/>
      <c r="H37" s="63"/>
      <c r="I37" s="48"/>
      <c r="J37" s="64"/>
      <c r="K37" s="48"/>
      <c r="L37" s="62"/>
      <c r="M37" s="48"/>
      <c r="N37" s="63"/>
      <c r="O37" s="48"/>
      <c r="P37" s="62"/>
    </row>
    <row r="38" spans="2:16" x14ac:dyDescent="0.25">
      <c r="B38" s="51"/>
      <c r="C38" s="51">
        <v>4.0999999999999996</v>
      </c>
      <c r="D38" s="74" t="s">
        <v>54</v>
      </c>
      <c r="E38" s="71"/>
      <c r="F38" s="73"/>
      <c r="G38" s="71"/>
      <c r="H38" s="73"/>
      <c r="I38" s="71"/>
      <c r="J38" s="73"/>
      <c r="K38" s="71"/>
      <c r="L38" s="73"/>
      <c r="M38" s="333">
        <v>3217451.4927172856</v>
      </c>
      <c r="N38" s="334">
        <f>M38</f>
        <v>3217451.4927172856</v>
      </c>
      <c r="O38" s="333">
        <v>1236500.4961300397</v>
      </c>
      <c r="P38" s="335">
        <f>O38</f>
        <v>1236500.4961300397</v>
      </c>
    </row>
    <row r="39" spans="2:16" x14ac:dyDescent="0.25">
      <c r="B39" s="51"/>
      <c r="C39" s="51">
        <v>4.2</v>
      </c>
      <c r="D39" s="74" t="s">
        <v>55</v>
      </c>
      <c r="E39" s="71"/>
      <c r="F39" s="73"/>
      <c r="G39" s="71"/>
      <c r="H39" s="73"/>
      <c r="I39" s="71"/>
      <c r="J39" s="73"/>
      <c r="K39" s="71"/>
      <c r="L39" s="73"/>
      <c r="M39" s="333">
        <v>17715275.877917789</v>
      </c>
      <c r="N39" s="334">
        <f>M39</f>
        <v>17715275.877917789</v>
      </c>
      <c r="O39" s="333">
        <v>6808167.1042151861</v>
      </c>
      <c r="P39" s="335">
        <f>O39</f>
        <v>6808167.1042151861</v>
      </c>
    </row>
    <row r="40" spans="2:16" x14ac:dyDescent="0.25">
      <c r="B40" s="51"/>
      <c r="C40" s="51">
        <v>4.3</v>
      </c>
      <c r="D40" s="74" t="s">
        <v>56</v>
      </c>
      <c r="E40" s="48"/>
      <c r="F40" s="62"/>
      <c r="G40" s="48"/>
      <c r="H40" s="62"/>
      <c r="I40" s="48"/>
      <c r="J40" s="62"/>
      <c r="K40" s="48"/>
      <c r="L40" s="62"/>
      <c r="M40" s="48"/>
      <c r="N40" s="62"/>
      <c r="O40" s="48"/>
      <c r="P40" s="62"/>
    </row>
    <row r="41" spans="2:16" ht="17.25" customHeight="1" x14ac:dyDescent="0.25">
      <c r="B41" s="51"/>
      <c r="C41" s="51"/>
      <c r="D41" s="52" t="s">
        <v>57</v>
      </c>
      <c r="E41" s="75"/>
      <c r="F41" s="73"/>
      <c r="G41" s="75"/>
      <c r="H41" s="73"/>
      <c r="I41" s="75"/>
      <c r="J41" s="73"/>
      <c r="K41" s="75"/>
      <c r="L41" s="73"/>
      <c r="M41" s="333">
        <v>592920.38755081</v>
      </c>
      <c r="N41" s="334">
        <f>M41</f>
        <v>592920.38755081</v>
      </c>
      <c r="O41" s="333">
        <v>227865.54980911806</v>
      </c>
      <c r="P41" s="335">
        <f>O41</f>
        <v>227865.54980911806</v>
      </c>
    </row>
    <row r="42" spans="2:16" ht="30" x14ac:dyDescent="0.25">
      <c r="B42" s="51"/>
      <c r="C42" s="76"/>
      <c r="D42" s="52" t="s">
        <v>58</v>
      </c>
      <c r="E42" s="75"/>
      <c r="F42" s="73"/>
      <c r="G42" s="75"/>
      <c r="H42" s="73"/>
      <c r="I42" s="75"/>
      <c r="J42" s="73"/>
      <c r="K42" s="75"/>
      <c r="L42" s="73"/>
      <c r="M42" s="333">
        <v>0</v>
      </c>
      <c r="N42" s="334">
        <f>M42</f>
        <v>0</v>
      </c>
      <c r="O42" s="333">
        <v>0</v>
      </c>
      <c r="P42" s="335">
        <f>O42</f>
        <v>0</v>
      </c>
    </row>
    <row r="43" spans="2:16" x14ac:dyDescent="0.25">
      <c r="B43" s="51"/>
      <c r="C43" s="51">
        <v>4.4000000000000004</v>
      </c>
      <c r="D43" s="74" t="s">
        <v>59</v>
      </c>
      <c r="E43" s="75"/>
      <c r="F43" s="69"/>
      <c r="G43" s="75"/>
      <c r="H43" s="69"/>
      <c r="I43" s="75"/>
      <c r="J43" s="69"/>
      <c r="K43" s="75"/>
      <c r="L43" s="69"/>
      <c r="M43" s="333">
        <v>15403778.074469732</v>
      </c>
      <c r="N43" s="334">
        <f>M43</f>
        <v>15403778.074469732</v>
      </c>
      <c r="O43" s="333">
        <v>5919834.152735888</v>
      </c>
      <c r="P43" s="335">
        <f>O43</f>
        <v>5919834.152735888</v>
      </c>
    </row>
    <row r="44" spans="2:16" x14ac:dyDescent="0.25">
      <c r="B44" s="51"/>
      <c r="C44" s="51">
        <v>4.5</v>
      </c>
      <c r="D44" s="74" t="s">
        <v>60</v>
      </c>
      <c r="E44" s="330">
        <f>SUM(SUM(E38:E39)+SUM(E41:E43))</f>
        <v>0</v>
      </c>
      <c r="F44" s="331">
        <f t="shared" ref="F44:P44" si="1">SUM(SUM(F38:F39)+SUM(F41:F43))</f>
        <v>0</v>
      </c>
      <c r="G44" s="332">
        <f t="shared" si="1"/>
        <v>0</v>
      </c>
      <c r="H44" s="338">
        <f t="shared" si="1"/>
        <v>0</v>
      </c>
      <c r="I44" s="330">
        <f t="shared" si="1"/>
        <v>0</v>
      </c>
      <c r="J44" s="339">
        <f t="shared" si="1"/>
        <v>0</v>
      </c>
      <c r="K44" s="330">
        <f t="shared" si="1"/>
        <v>0</v>
      </c>
      <c r="L44" s="331">
        <f t="shared" si="1"/>
        <v>0</v>
      </c>
      <c r="M44" s="330">
        <f t="shared" si="1"/>
        <v>36929425.832655616</v>
      </c>
      <c r="N44" s="338">
        <f t="shared" si="1"/>
        <v>36929425.832655616</v>
      </c>
      <c r="O44" s="330">
        <f t="shared" si="1"/>
        <v>14192367.302890232</v>
      </c>
      <c r="P44" s="331">
        <f t="shared" si="1"/>
        <v>14192367.302890232</v>
      </c>
    </row>
    <row r="45" spans="2:16" x14ac:dyDescent="0.25">
      <c r="B45" s="77"/>
      <c r="C45" s="77"/>
      <c r="D45" s="78"/>
      <c r="E45" s="48"/>
      <c r="F45" s="62"/>
      <c r="G45" s="46"/>
      <c r="H45" s="63"/>
      <c r="I45" s="48"/>
      <c r="J45" s="64"/>
      <c r="K45" s="48"/>
      <c r="L45" s="62"/>
      <c r="M45" s="48"/>
      <c r="N45" s="63"/>
      <c r="O45" s="48"/>
      <c r="P45" s="62"/>
    </row>
    <row r="46" spans="2:16" x14ac:dyDescent="0.25">
      <c r="B46" s="65" t="s">
        <v>14</v>
      </c>
      <c r="C46" s="79" t="s">
        <v>61</v>
      </c>
      <c r="D46" s="61"/>
      <c r="E46" s="48"/>
      <c r="F46" s="62"/>
      <c r="G46" s="46"/>
      <c r="H46" s="63"/>
      <c r="I46" s="48"/>
      <c r="J46" s="64"/>
      <c r="K46" s="48"/>
      <c r="L46" s="62"/>
      <c r="M46" s="48"/>
      <c r="N46" s="63"/>
      <c r="O46" s="48"/>
      <c r="P46" s="62"/>
    </row>
    <row r="47" spans="2:16" x14ac:dyDescent="0.25">
      <c r="B47" s="50"/>
      <c r="C47" s="51">
        <v>5.0999999999999996</v>
      </c>
      <c r="D47" s="74" t="s">
        <v>62</v>
      </c>
      <c r="E47" s="80"/>
      <c r="F47" s="81"/>
      <c r="G47" s="80"/>
      <c r="H47" s="81"/>
      <c r="I47" s="80"/>
      <c r="J47" s="81"/>
      <c r="K47" s="80"/>
      <c r="L47" s="81"/>
      <c r="M47" s="371">
        <v>273268</v>
      </c>
      <c r="N47" s="372">
        <f>M47</f>
        <v>273268</v>
      </c>
      <c r="O47" s="371">
        <v>120011</v>
      </c>
      <c r="P47" s="373">
        <f>O47</f>
        <v>120011</v>
      </c>
    </row>
    <row r="48" spans="2:16" x14ac:dyDescent="0.25">
      <c r="B48" s="50"/>
      <c r="C48" s="51">
        <v>5.2</v>
      </c>
      <c r="D48" s="74" t="s">
        <v>63</v>
      </c>
      <c r="E48" s="80"/>
      <c r="F48" s="81"/>
      <c r="G48" s="80"/>
      <c r="H48" s="81"/>
      <c r="I48" s="80"/>
      <c r="J48" s="81"/>
      <c r="K48" s="80"/>
      <c r="L48" s="81"/>
      <c r="M48" s="371">
        <v>3035839</v>
      </c>
      <c r="N48" s="372">
        <f>M48</f>
        <v>3035839</v>
      </c>
      <c r="O48" s="371">
        <v>1337171</v>
      </c>
      <c r="P48" s="373">
        <f>O48</f>
        <v>1337171</v>
      </c>
    </row>
    <row r="49" spans="2:16" ht="15.6" thickBot="1" x14ac:dyDescent="0.3">
      <c r="B49" s="50"/>
      <c r="C49" s="51">
        <v>5.3</v>
      </c>
      <c r="D49" s="74" t="s">
        <v>64</v>
      </c>
      <c r="E49" s="343">
        <f>E48/12</f>
        <v>0</v>
      </c>
      <c r="F49" s="344">
        <f t="shared" ref="F49:P49" si="2">F48/12</f>
        <v>0</v>
      </c>
      <c r="G49" s="343">
        <f t="shared" si="2"/>
        <v>0</v>
      </c>
      <c r="H49" s="344">
        <f>H48/12</f>
        <v>0</v>
      </c>
      <c r="I49" s="343">
        <f t="shared" si="2"/>
        <v>0</v>
      </c>
      <c r="J49" s="344">
        <f t="shared" si="2"/>
        <v>0</v>
      </c>
      <c r="K49" s="343">
        <f t="shared" si="2"/>
        <v>0</v>
      </c>
      <c r="L49" s="344">
        <f t="shared" si="2"/>
        <v>0</v>
      </c>
      <c r="M49" s="343">
        <f>M48/12</f>
        <v>252986.58333333334</v>
      </c>
      <c r="N49" s="344">
        <f>N48/12</f>
        <v>252986.58333333334</v>
      </c>
      <c r="O49" s="343">
        <f t="shared" si="2"/>
        <v>111430.91666666667</v>
      </c>
      <c r="P49" s="344">
        <f t="shared" si="2"/>
        <v>111430.91666666667</v>
      </c>
    </row>
    <row r="50" spans="2:16" ht="45" customHeight="1" x14ac:dyDescent="0.25">
      <c r="B50" s="82"/>
      <c r="C50" s="83"/>
      <c r="D50" s="84"/>
      <c r="E50" s="345" t="str">
        <f>"Grand Total as of "&amp;""&amp;TEXT(E$18,"MM/DD/YYYY")&amp;" for ALL markets in col. 1-12."</f>
        <v>Grand Total as of 12/31/2023 for ALL markets in col. 1-12.</v>
      </c>
      <c r="F50" s="85"/>
      <c r="G50" s="85"/>
      <c r="H50" s="85"/>
      <c r="I50" s="85"/>
      <c r="J50" s="85"/>
      <c r="K50" s="86"/>
      <c r="L50" s="85"/>
      <c r="M50" s="85"/>
      <c r="N50" s="85"/>
      <c r="O50" s="85"/>
      <c r="P50" s="87"/>
    </row>
    <row r="51" spans="2:16" x14ac:dyDescent="0.25">
      <c r="B51" s="91" t="s">
        <v>65</v>
      </c>
      <c r="C51" s="92" t="s">
        <v>66</v>
      </c>
      <c r="D51" s="93"/>
      <c r="E51" s="310"/>
      <c r="F51" s="94"/>
      <c r="G51" s="94"/>
      <c r="H51" s="94"/>
      <c r="I51" s="94"/>
      <c r="J51" s="94"/>
      <c r="K51" s="90"/>
      <c r="L51" s="94"/>
      <c r="M51" s="94"/>
      <c r="N51" s="94"/>
      <c r="O51" s="94"/>
      <c r="P51" s="95"/>
    </row>
    <row r="52" spans="2:16" ht="15.6" thickBot="1" x14ac:dyDescent="0.3">
      <c r="B52" s="96" t="s">
        <v>67</v>
      </c>
      <c r="C52" s="97" t="s">
        <v>68</v>
      </c>
      <c r="D52" s="98"/>
      <c r="E52" s="99"/>
      <c r="F52" s="100"/>
      <c r="G52" s="100"/>
      <c r="H52" s="100"/>
      <c r="I52" s="100"/>
      <c r="J52" s="100"/>
      <c r="K52" s="101"/>
      <c r="L52" s="100"/>
      <c r="M52" s="100"/>
      <c r="N52" s="100"/>
      <c r="O52" s="100"/>
      <c r="P52" s="102"/>
    </row>
    <row r="53" spans="2:16" x14ac:dyDescent="0.25">
      <c r="B53" s="11"/>
      <c r="C53" s="11"/>
      <c r="D53" s="11"/>
      <c r="E53" s="103"/>
      <c r="F53" s="103"/>
      <c r="G53" s="103"/>
      <c r="H53" s="103"/>
      <c r="I53" s="103"/>
      <c r="J53" s="103"/>
      <c r="K53" s="103"/>
      <c r="L53" s="103"/>
      <c r="M53" s="103"/>
      <c r="N53" s="103"/>
      <c r="O53" s="103"/>
      <c r="P53" s="103"/>
    </row>
    <row r="54" spans="2:16" ht="15.6" x14ac:dyDescent="0.3">
      <c r="B54" s="104" t="s">
        <v>69</v>
      </c>
      <c r="C54" s="104"/>
      <c r="D54" s="104"/>
      <c r="E54" s="103"/>
      <c r="F54" s="103"/>
      <c r="G54" s="103"/>
      <c r="H54" s="103"/>
      <c r="I54" s="103"/>
      <c r="J54" s="103"/>
      <c r="K54" s="103"/>
      <c r="L54" s="103"/>
      <c r="M54" s="103"/>
      <c r="N54" s="103"/>
      <c r="O54" s="103"/>
      <c r="P54" s="103"/>
    </row>
    <row r="55" spans="2:16" ht="17.25" customHeight="1" x14ac:dyDescent="0.3">
      <c r="B55" s="104"/>
      <c r="C55" s="186" t="s">
        <v>18</v>
      </c>
      <c r="D55" s="186"/>
      <c r="E55" s="103"/>
      <c r="F55" s="103"/>
      <c r="G55" s="103"/>
      <c r="H55" s="103"/>
      <c r="I55" s="103"/>
      <c r="J55" s="103"/>
      <c r="K55" s="103"/>
      <c r="L55" s="103"/>
      <c r="M55" s="103"/>
      <c r="N55" s="103"/>
      <c r="O55" s="103"/>
      <c r="P55" s="103"/>
    </row>
    <row r="56" spans="2:16" ht="16.5" customHeight="1" x14ac:dyDescent="0.3">
      <c r="B56" s="104"/>
      <c r="C56" s="104" t="s">
        <v>70</v>
      </c>
      <c r="D56" s="27"/>
      <c r="E56" s="103"/>
      <c r="F56" s="103"/>
      <c r="G56" s="103"/>
      <c r="H56" s="103"/>
      <c r="I56" s="103"/>
      <c r="J56" s="103"/>
      <c r="K56" s="103"/>
      <c r="L56" s="103"/>
      <c r="M56" s="103"/>
      <c r="N56" s="103"/>
      <c r="O56" s="103"/>
      <c r="P56" s="103"/>
    </row>
    <row r="57" spans="2:16" ht="17.25" customHeight="1" x14ac:dyDescent="0.3">
      <c r="B57" s="104"/>
      <c r="C57" s="104" t="s">
        <v>71</v>
      </c>
      <c r="D57" s="27"/>
    </row>
    <row r="58" spans="2:16" ht="17.25" customHeight="1" x14ac:dyDescent="0.25">
      <c r="B58" s="27"/>
      <c r="C58" s="186" t="s">
        <v>72</v>
      </c>
      <c r="D58" s="186"/>
      <c r="E58" s="105"/>
    </row>
    <row r="59" spans="2:16" ht="13.2" customHeight="1" x14ac:dyDescent="0.25">
      <c r="C59" s="106"/>
      <c r="D59" s="106"/>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28:E29 G28:G29 I28:I29 G31:G34 I31:I34 E31:E35 E38:E39">
    <cfRule type="cellIs" dxfId="28" priority="82" stopIfTrue="1" operator="lessThan">
      <formula>0</formula>
    </cfRule>
  </conditionalFormatting>
  <conditionalFormatting sqref="E41:E44">
    <cfRule type="cellIs" dxfId="27" priority="15" stopIfTrue="1" operator="lessThan">
      <formula>0</formula>
    </cfRule>
  </conditionalFormatting>
  <conditionalFormatting sqref="E47:M48 O47:O48">
    <cfRule type="cellIs" dxfId="26" priority="1" stopIfTrue="1" operator="lessThan">
      <formula>0</formula>
    </cfRule>
  </conditionalFormatting>
  <conditionalFormatting sqref="E35:P35">
    <cfRule type="cellIs" dxfId="25" priority="19" stopIfTrue="1" operator="lessThan">
      <formula>0</formula>
    </cfRule>
  </conditionalFormatting>
  <conditionalFormatting sqref="F43">
    <cfRule type="cellIs" dxfId="24" priority="17" stopIfTrue="1" operator="lessThan">
      <formula>0</formula>
    </cfRule>
  </conditionalFormatting>
  <conditionalFormatting sqref="G38:G39 I38:I39 K38:K39">
    <cfRule type="cellIs" dxfId="23" priority="18" stopIfTrue="1" operator="lessThan">
      <formula>0</formula>
    </cfRule>
  </conditionalFormatting>
  <conditionalFormatting sqref="G41:G44 I41:I44 K41:K44">
    <cfRule type="cellIs" dxfId="22" priority="11" stopIfTrue="1" operator="lessThan">
      <formula>0</formula>
    </cfRule>
  </conditionalFormatting>
  <conditionalFormatting sqref="H43 J43 L43">
    <cfRule type="cellIs" dxfId="21" priority="13" stopIfTrue="1" operator="lessThan">
      <formula>0</formula>
    </cfRule>
  </conditionalFormatting>
  <conditionalFormatting sqref="K28:K29 M28:M29 O28:O29 K31:K34 M31:M34 O31:O34">
    <cfRule type="cellIs" dxfId="20" priority="51" stopIfTrue="1" operator="lessThan">
      <formula>0</formula>
    </cfRule>
  </conditionalFormatting>
  <conditionalFormatting sqref="M38:M39 O38:O39">
    <cfRule type="cellIs" dxfId="19" priority="4" stopIfTrue="1" operator="lessThan">
      <formula>0</formula>
    </cfRule>
  </conditionalFormatting>
  <conditionalFormatting sqref="M41:M44 O41:O44">
    <cfRule type="cellIs" dxfId="18" priority="2"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33203125" defaultRowHeight="15" x14ac:dyDescent="0.25"/>
  <cols>
    <col min="1" max="1" width="1.6640625" style="6" customWidth="1"/>
    <col min="2" max="2" width="3.5546875" style="12" customWidth="1"/>
    <col min="3" max="3" width="5.44140625" style="12" customWidth="1"/>
    <col min="4" max="4" width="78" style="12" customWidth="1"/>
    <col min="5" max="5" width="24.109375" style="6" customWidth="1"/>
    <col min="6" max="6" width="27.44140625" style="6" customWidth="1"/>
    <col min="7" max="7" width="17.88671875" style="6" customWidth="1"/>
    <col min="8" max="8" width="25.109375" style="6" customWidth="1"/>
    <col min="9" max="16" width="19.44140625" style="6" customWidth="1"/>
    <col min="17" max="16384" width="9.33203125" style="6"/>
  </cols>
  <sheetData>
    <row r="1" spans="2:16" ht="15.6" x14ac:dyDescent="0.3">
      <c r="B1" s="13" t="s">
        <v>0</v>
      </c>
      <c r="C1" s="11"/>
      <c r="D1" s="11"/>
    </row>
    <row r="2" spans="2:16" ht="15.6" x14ac:dyDescent="0.3">
      <c r="B2" s="13" t="s">
        <v>24</v>
      </c>
      <c r="C2" s="11"/>
      <c r="D2" s="11"/>
    </row>
    <row r="3" spans="2:16" ht="15.6" x14ac:dyDescent="0.3">
      <c r="B3" s="13" t="s">
        <v>73</v>
      </c>
      <c r="C3" s="11"/>
      <c r="D3" s="107"/>
    </row>
    <row r="4" spans="2:16" x14ac:dyDescent="0.25">
      <c r="B4" s="11"/>
      <c r="C4" s="11"/>
      <c r="D4" s="11"/>
    </row>
    <row r="5" spans="2:16" s="5" customFormat="1" ht="15.6" x14ac:dyDescent="0.3">
      <c r="B5" s="24" t="s">
        <v>26</v>
      </c>
      <c r="C5" s="25"/>
      <c r="D5" s="25"/>
      <c r="E5" s="6"/>
      <c r="F5" s="6"/>
      <c r="G5" s="6"/>
      <c r="I5" s="6"/>
      <c r="J5" s="6"/>
      <c r="K5" s="6"/>
      <c r="L5" s="6"/>
      <c r="M5" s="6"/>
      <c r="O5" s="6"/>
      <c r="P5" s="6"/>
    </row>
    <row r="6" spans="2:16" s="5" customFormat="1" ht="15" customHeight="1" x14ac:dyDescent="0.25">
      <c r="B6" s="303"/>
      <c r="C6" s="304"/>
      <c r="D6" s="144">
        <f>'Cover Page'!C7</f>
        <v>0</v>
      </c>
      <c r="E6" s="267"/>
      <c r="F6" s="267"/>
      <c r="G6" s="6"/>
      <c r="H6" s="7"/>
      <c r="K6" s="6"/>
      <c r="L6" s="6"/>
      <c r="M6" s="6"/>
      <c r="N6" s="7"/>
    </row>
    <row r="7" spans="2:16" s="5" customFormat="1" ht="15.75" customHeight="1" x14ac:dyDescent="0.3">
      <c r="B7" s="24" t="s">
        <v>9</v>
      </c>
      <c r="C7" s="25"/>
      <c r="D7" s="25"/>
      <c r="E7" s="267"/>
      <c r="F7" s="267"/>
      <c r="G7" s="6"/>
      <c r="H7" s="6"/>
      <c r="K7" s="6"/>
      <c r="L7" s="6"/>
      <c r="M7" s="6"/>
      <c r="N7" s="6"/>
    </row>
    <row r="8" spans="2:16" s="5" customFormat="1" ht="15" customHeight="1" x14ac:dyDescent="0.25">
      <c r="B8" s="305"/>
      <c r="C8" s="304"/>
      <c r="D8" s="346" t="str">
        <f>'Cover Page'!C8</f>
        <v>Principal Life Insurance Company</v>
      </c>
      <c r="E8" s="267"/>
      <c r="F8" s="267"/>
      <c r="G8" s="6"/>
      <c r="H8" s="7"/>
      <c r="I8" s="6"/>
      <c r="J8" s="6"/>
      <c r="K8" s="6"/>
      <c r="L8" s="6"/>
      <c r="M8" s="6"/>
      <c r="N8" s="7"/>
      <c r="O8" s="6"/>
      <c r="P8" s="6"/>
    </row>
    <row r="9" spans="2:16" s="5" customFormat="1" ht="15.75" customHeight="1" x14ac:dyDescent="0.3">
      <c r="B9" s="30" t="s">
        <v>28</v>
      </c>
      <c r="C9" s="25"/>
      <c r="D9" s="25"/>
      <c r="E9" s="268" t="s">
        <v>74</v>
      </c>
      <c r="F9" s="267"/>
      <c r="I9" s="6"/>
      <c r="J9" s="6"/>
      <c r="O9" s="6"/>
      <c r="P9" s="6"/>
    </row>
    <row r="10" spans="2:16" s="5" customFormat="1" ht="15" customHeight="1" x14ac:dyDescent="0.25">
      <c r="B10" s="306"/>
      <c r="C10" s="304"/>
      <c r="D10" s="346" t="str">
        <f>'Cover Page'!C9</f>
        <v>Principal Financial Group</v>
      </c>
      <c r="E10" s="267"/>
      <c r="F10" s="267"/>
      <c r="H10" s="7"/>
      <c r="I10" s="6"/>
      <c r="J10" s="6"/>
      <c r="K10" s="6"/>
      <c r="L10" s="6"/>
      <c r="N10" s="7"/>
      <c r="O10" s="6"/>
      <c r="P10" s="6"/>
    </row>
    <row r="11" spans="2:16" s="5" customFormat="1" ht="15.75" customHeight="1" x14ac:dyDescent="0.3">
      <c r="B11" s="30" t="s">
        <v>4</v>
      </c>
      <c r="C11" s="25"/>
      <c r="D11" s="25"/>
      <c r="E11" s="267"/>
      <c r="F11" s="267"/>
      <c r="H11" s="6"/>
      <c r="I11" s="6"/>
      <c r="J11" s="6"/>
      <c r="N11" s="6"/>
      <c r="O11" s="6"/>
      <c r="P11" s="6"/>
    </row>
    <row r="12" spans="2:16" s="5" customFormat="1" x14ac:dyDescent="0.25">
      <c r="B12" s="306"/>
      <c r="C12" s="304"/>
      <c r="D12" s="346" t="str">
        <f>'Cover Page'!C6</f>
        <v>2023</v>
      </c>
      <c r="E12" s="6"/>
      <c r="F12" s="6"/>
      <c r="H12" s="7"/>
      <c r="I12" s="6"/>
      <c r="J12" s="6"/>
      <c r="K12" s="6"/>
      <c r="L12" s="6"/>
      <c r="N12" s="7"/>
      <c r="O12" s="6"/>
      <c r="P12" s="6"/>
    </row>
    <row r="13" spans="2:16" s="5" customFormat="1" x14ac:dyDescent="0.25">
      <c r="B13" s="12"/>
      <c r="C13" s="12"/>
      <c r="D13" s="12"/>
      <c r="G13" s="8"/>
      <c r="H13" s="8"/>
      <c r="I13" s="6"/>
      <c r="J13" s="6"/>
      <c r="M13" s="8"/>
      <c r="N13" s="8"/>
      <c r="O13" s="6"/>
      <c r="P13" s="6"/>
    </row>
    <row r="14" spans="2:16" s="12" customFormat="1" ht="15.6" thickBot="1" x14ac:dyDescent="0.3">
      <c r="D14" s="108"/>
    </row>
    <row r="15" spans="2:16" s="12" customFormat="1" ht="16.2" thickBot="1" x14ac:dyDescent="0.35">
      <c r="E15" s="245"/>
      <c r="F15" s="246"/>
      <c r="G15" s="246" t="s">
        <v>30</v>
      </c>
      <c r="H15" s="246"/>
      <c r="I15" s="246"/>
      <c r="J15" s="246"/>
      <c r="K15" s="245"/>
      <c r="L15" s="246"/>
      <c r="M15" s="246" t="s">
        <v>30</v>
      </c>
      <c r="N15" s="246"/>
      <c r="O15" s="246"/>
      <c r="P15" s="258"/>
    </row>
    <row r="16" spans="2:16" s="12" customFormat="1" ht="16.5" customHeight="1" thickBot="1" x14ac:dyDescent="0.3">
      <c r="E16" s="247"/>
      <c r="F16" s="260"/>
      <c r="G16" s="262" t="s">
        <v>31</v>
      </c>
      <c r="H16" s="260"/>
      <c r="I16" s="260"/>
      <c r="J16" s="261"/>
      <c r="K16" s="248"/>
      <c r="L16" s="249"/>
      <c r="M16" s="250" t="s">
        <v>32</v>
      </c>
      <c r="N16" s="249"/>
      <c r="O16" s="249"/>
      <c r="P16" s="251"/>
    </row>
    <row r="17" spans="2:16" s="12" customFormat="1" ht="16.2" thickBot="1" x14ac:dyDescent="0.35">
      <c r="E17" s="264" t="s">
        <v>33</v>
      </c>
      <c r="F17" s="263"/>
      <c r="G17" s="264"/>
      <c r="H17" s="266" t="s">
        <v>34</v>
      </c>
      <c r="I17" s="256" t="s">
        <v>35</v>
      </c>
      <c r="J17" s="257"/>
      <c r="K17" s="264" t="s">
        <v>33</v>
      </c>
      <c r="L17" s="265"/>
      <c r="M17" s="264" t="s">
        <v>34</v>
      </c>
      <c r="N17" s="265"/>
      <c r="O17" s="256" t="s">
        <v>35</v>
      </c>
      <c r="P17" s="257"/>
    </row>
    <row r="18" spans="2:16" s="12" customFormat="1" x14ac:dyDescent="0.25">
      <c r="E18" s="33" t="s">
        <v>36</v>
      </c>
      <c r="F18" s="34" t="s">
        <v>36</v>
      </c>
      <c r="G18" s="33" t="s">
        <v>36</v>
      </c>
      <c r="H18" s="35" t="s">
        <v>36</v>
      </c>
      <c r="I18" s="33" t="s">
        <v>36</v>
      </c>
      <c r="J18" s="35" t="s">
        <v>36</v>
      </c>
      <c r="K18" s="33" t="s">
        <v>36</v>
      </c>
      <c r="L18" s="35" t="s">
        <v>36</v>
      </c>
      <c r="M18" s="33" t="s">
        <v>36</v>
      </c>
      <c r="N18" s="35" t="s">
        <v>36</v>
      </c>
      <c r="O18" s="33" t="s">
        <v>36</v>
      </c>
      <c r="P18" s="35" t="s">
        <v>36</v>
      </c>
    </row>
    <row r="19" spans="2:16" s="12" customFormat="1" ht="31.8" thickBot="1" x14ac:dyDescent="0.3">
      <c r="B19" s="242"/>
      <c r="C19" s="239"/>
      <c r="D19" s="244" t="s">
        <v>75</v>
      </c>
      <c r="E19" s="340" t="str">
        <f>"12/31/"&amp;""&amp;'Cover Page'!C$6</f>
        <v>12/31/2023</v>
      </c>
      <c r="F19" s="341">
        <f>DATE(YEAR(E19)+0,MONTH(E19)+3,DAY(E19)+0)</f>
        <v>45382</v>
      </c>
      <c r="G19" s="340" t="str">
        <f>"12/31/"&amp;""&amp;'Cover Page'!C$6</f>
        <v>12/31/2023</v>
      </c>
      <c r="H19" s="342">
        <f>DATE(YEAR(G19)+0,MONTH(G19)+3,DAY(G19)+0)</f>
        <v>45382</v>
      </c>
      <c r="I19" s="340" t="str">
        <f>"12/31/"&amp;""&amp;'Cover Page'!C$6</f>
        <v>12/31/2023</v>
      </c>
      <c r="J19" s="342">
        <f>DATE(YEAR(I19)+0,MONTH(I19)+3,DAY(I19)+0)</f>
        <v>45382</v>
      </c>
      <c r="K19" s="340" t="str">
        <f>"12/31/"&amp;""&amp;'Cover Page'!C$6</f>
        <v>12/31/2023</v>
      </c>
      <c r="L19" s="342">
        <f>DATE(YEAR(K19)+0,MONTH(K19)+3,DAY(K19)+0)</f>
        <v>45382</v>
      </c>
      <c r="M19" s="340" t="str">
        <f>"12/31/"&amp;""&amp;'Cover Page'!C$6</f>
        <v>12/31/2023</v>
      </c>
      <c r="N19" s="342">
        <f>DATE(YEAR(M19)+0,MONTH(M19)+3,DAY(M19)+0)</f>
        <v>45382</v>
      </c>
      <c r="O19" s="340" t="str">
        <f>"12/31/"&amp;""&amp;'Cover Page'!C$6</f>
        <v>12/31/2023</v>
      </c>
      <c r="P19" s="342">
        <f>DATE(YEAR(O19)+0,MONTH(O19)+3,DAY(O19)+0)</f>
        <v>45382</v>
      </c>
    </row>
    <row r="20" spans="2:16" s="12" customFormat="1" ht="21" customHeight="1" x14ac:dyDescent="0.25">
      <c r="B20" s="240"/>
      <c r="C20" s="241"/>
      <c r="D20" s="243" t="s">
        <v>38</v>
      </c>
      <c r="E20" s="109">
        <v>1</v>
      </c>
      <c r="F20" s="110">
        <v>2</v>
      </c>
      <c r="G20" s="109">
        <v>3</v>
      </c>
      <c r="H20" s="110">
        <v>4</v>
      </c>
      <c r="I20" s="109">
        <v>5</v>
      </c>
      <c r="J20" s="110">
        <v>6</v>
      </c>
      <c r="K20" s="109">
        <v>7</v>
      </c>
      <c r="L20" s="110">
        <v>8</v>
      </c>
      <c r="M20" s="109">
        <v>9</v>
      </c>
      <c r="N20" s="110">
        <v>10</v>
      </c>
      <c r="O20" s="109">
        <v>11</v>
      </c>
      <c r="P20" s="110">
        <v>12</v>
      </c>
    </row>
    <row r="21" spans="2:16" s="12" customFormat="1" x14ac:dyDescent="0.25">
      <c r="B21" s="41" t="s">
        <v>3</v>
      </c>
      <c r="C21" s="42" t="s">
        <v>76</v>
      </c>
      <c r="D21" s="111"/>
      <c r="E21" s="112"/>
      <c r="F21" s="113"/>
      <c r="G21" s="112"/>
      <c r="H21" s="114"/>
      <c r="I21" s="112"/>
      <c r="J21" s="113"/>
      <c r="K21" s="112"/>
      <c r="L21" s="113"/>
      <c r="M21" s="112"/>
      <c r="N21" s="114"/>
      <c r="O21" s="112"/>
      <c r="P21" s="113"/>
    </row>
    <row r="22" spans="2:16" s="12" customFormat="1" x14ac:dyDescent="0.25">
      <c r="B22" s="50"/>
      <c r="C22" s="51">
        <v>1.1000000000000001</v>
      </c>
      <c r="D22" s="74" t="s">
        <v>77</v>
      </c>
      <c r="E22" s="115"/>
      <c r="F22" s="116"/>
      <c r="G22" s="115"/>
      <c r="H22" s="116"/>
      <c r="I22" s="115"/>
      <c r="J22" s="116"/>
      <c r="K22" s="115"/>
      <c r="L22" s="116"/>
      <c r="M22" s="348">
        <v>169494988.73999935</v>
      </c>
      <c r="N22" s="349">
        <f>M22</f>
        <v>169494988.73999935</v>
      </c>
      <c r="O22" s="348">
        <v>65092167.149999976</v>
      </c>
      <c r="P22" s="349">
        <f>O22</f>
        <v>65092167.149999976</v>
      </c>
    </row>
    <row r="23" spans="2:16" s="12" customFormat="1" x14ac:dyDescent="0.25">
      <c r="B23" s="50"/>
      <c r="C23" s="51">
        <v>1.2</v>
      </c>
      <c r="D23" s="74" t="s">
        <v>78</v>
      </c>
      <c r="E23" s="115"/>
      <c r="F23" s="116"/>
      <c r="G23" s="115"/>
      <c r="H23" s="116"/>
      <c r="I23" s="115"/>
      <c r="J23" s="116"/>
      <c r="K23" s="115"/>
      <c r="L23" s="116"/>
      <c r="M23" s="348">
        <v>86097</v>
      </c>
      <c r="N23" s="349">
        <f>M23</f>
        <v>86097</v>
      </c>
      <c r="O23" s="348">
        <v>11180</v>
      </c>
      <c r="P23" s="349">
        <f>O23</f>
        <v>11180</v>
      </c>
    </row>
    <row r="24" spans="2:16" s="12" customFormat="1" x14ac:dyDescent="0.25">
      <c r="B24" s="50"/>
      <c r="C24" s="51">
        <v>1.3</v>
      </c>
      <c r="D24" s="74" t="s">
        <v>79</v>
      </c>
      <c r="E24" s="115"/>
      <c r="F24" s="116"/>
      <c r="G24" s="115"/>
      <c r="H24" s="116"/>
      <c r="I24" s="115"/>
      <c r="J24" s="116"/>
      <c r="K24" s="115"/>
      <c r="L24" s="116"/>
      <c r="M24" s="348">
        <v>75066.409999999989</v>
      </c>
      <c r="N24" s="349">
        <f>M24</f>
        <v>75066.409999999989</v>
      </c>
      <c r="O24" s="348">
        <v>13536.15</v>
      </c>
      <c r="P24" s="349">
        <f>O24</f>
        <v>13536.15</v>
      </c>
    </row>
    <row r="25" spans="2:16" s="12" customFormat="1" x14ac:dyDescent="0.25">
      <c r="B25" s="50"/>
      <c r="C25" s="51">
        <v>1.4</v>
      </c>
      <c r="D25" s="74" t="s">
        <v>80</v>
      </c>
      <c r="E25" s="115"/>
      <c r="F25" s="116"/>
      <c r="G25" s="115"/>
      <c r="H25" s="116"/>
      <c r="I25" s="115"/>
      <c r="J25" s="116"/>
      <c r="K25" s="115"/>
      <c r="L25" s="116"/>
      <c r="M25" s="115"/>
      <c r="N25" s="116"/>
      <c r="O25" s="115"/>
      <c r="P25" s="116"/>
    </row>
    <row r="26" spans="2:16" s="12" customFormat="1" x14ac:dyDescent="0.25">
      <c r="B26" s="117"/>
      <c r="C26" s="118"/>
      <c r="D26" s="89"/>
      <c r="E26" s="119"/>
      <c r="F26" s="120"/>
      <c r="G26" s="119"/>
      <c r="H26" s="121"/>
      <c r="I26" s="119"/>
      <c r="J26" s="120"/>
      <c r="K26" s="119"/>
      <c r="L26" s="120"/>
      <c r="M26" s="119"/>
      <c r="N26" s="121"/>
      <c r="O26" s="119"/>
      <c r="P26" s="120"/>
    </row>
    <row r="27" spans="2:16" s="12" customFormat="1" x14ac:dyDescent="0.25">
      <c r="B27" s="50" t="s">
        <v>6</v>
      </c>
      <c r="C27" s="79" t="s">
        <v>81</v>
      </c>
      <c r="D27" s="74"/>
      <c r="E27" s="122"/>
      <c r="F27" s="123"/>
      <c r="G27" s="122"/>
      <c r="H27" s="124"/>
      <c r="I27" s="122"/>
      <c r="J27" s="123"/>
      <c r="K27" s="122"/>
      <c r="L27" s="123"/>
      <c r="M27" s="122"/>
      <c r="N27" s="124"/>
      <c r="O27" s="122"/>
      <c r="P27" s="123"/>
    </row>
    <row r="28" spans="2:16" s="12" customFormat="1" x14ac:dyDescent="0.25">
      <c r="B28" s="50"/>
      <c r="C28" s="51">
        <v>2.1</v>
      </c>
      <c r="D28" s="74" t="s">
        <v>82</v>
      </c>
      <c r="E28" s="122"/>
      <c r="F28" s="123"/>
      <c r="G28" s="122"/>
      <c r="H28" s="124"/>
      <c r="I28" s="122"/>
      <c r="J28" s="123"/>
      <c r="K28" s="122"/>
      <c r="L28" s="123"/>
      <c r="M28" s="122"/>
      <c r="N28" s="124"/>
      <c r="O28" s="122"/>
      <c r="P28" s="123"/>
    </row>
    <row r="29" spans="2:16" s="12" customFormat="1" x14ac:dyDescent="0.25">
      <c r="B29" s="50"/>
      <c r="C29" s="51"/>
      <c r="D29" s="74" t="s">
        <v>83</v>
      </c>
      <c r="E29" s="115"/>
      <c r="F29" s="125"/>
      <c r="G29" s="115"/>
      <c r="H29" s="125"/>
      <c r="I29" s="115"/>
      <c r="J29" s="125"/>
      <c r="K29" s="115"/>
      <c r="L29" s="125"/>
      <c r="M29" s="348">
        <v>103353894.4601244</v>
      </c>
      <c r="N29" s="125"/>
      <c r="O29" s="348">
        <v>46521373.762825541</v>
      </c>
      <c r="P29" s="125"/>
    </row>
    <row r="30" spans="2:16" s="12" customFormat="1" ht="28.5" customHeight="1" x14ac:dyDescent="0.25">
      <c r="B30" s="50"/>
      <c r="C30" s="51"/>
      <c r="D30" s="52" t="s">
        <v>84</v>
      </c>
      <c r="E30" s="126"/>
      <c r="F30" s="116"/>
      <c r="G30" s="126"/>
      <c r="H30" s="116"/>
      <c r="I30" s="126"/>
      <c r="J30" s="116"/>
      <c r="K30" s="126"/>
      <c r="L30" s="116"/>
      <c r="M30" s="126"/>
      <c r="N30" s="350">
        <v>107943834.02012439</v>
      </c>
      <c r="O30" s="126"/>
      <c r="P30" s="350">
        <v>48971346.062825538</v>
      </c>
    </row>
    <row r="31" spans="2:16" s="12" customFormat="1" x14ac:dyDescent="0.25">
      <c r="B31" s="50"/>
      <c r="C31" s="51">
        <v>2.2000000000000002</v>
      </c>
      <c r="D31" s="74" t="s">
        <v>85</v>
      </c>
      <c r="E31" s="122"/>
      <c r="F31" s="123"/>
      <c r="G31" s="122"/>
      <c r="H31" s="124"/>
      <c r="I31" s="122"/>
      <c r="J31" s="123"/>
      <c r="K31" s="122"/>
      <c r="L31" s="123"/>
      <c r="M31" s="122"/>
      <c r="N31" s="124"/>
      <c r="O31" s="122"/>
      <c r="P31" s="123"/>
    </row>
    <row r="32" spans="2:16" s="12" customFormat="1" ht="30" x14ac:dyDescent="0.25">
      <c r="B32" s="50"/>
      <c r="C32" s="51"/>
      <c r="D32" s="52" t="s">
        <v>86</v>
      </c>
      <c r="E32" s="115"/>
      <c r="F32" s="125"/>
      <c r="G32" s="115"/>
      <c r="H32" s="127"/>
      <c r="I32" s="115"/>
      <c r="J32" s="125"/>
      <c r="K32" s="115"/>
      <c r="L32" s="125"/>
      <c r="M32" s="348">
        <v>6610975.6324130949</v>
      </c>
      <c r="N32" s="127"/>
      <c r="O32" s="348">
        <v>2538852.2344440115</v>
      </c>
      <c r="P32" s="125"/>
    </row>
    <row r="33" spans="2:16" s="12" customFormat="1" ht="30" x14ac:dyDescent="0.25">
      <c r="B33" s="50"/>
      <c r="C33" s="51"/>
      <c r="D33" s="52" t="s">
        <v>87</v>
      </c>
      <c r="E33" s="126"/>
      <c r="F33" s="116"/>
      <c r="G33" s="126"/>
      <c r="H33" s="128"/>
      <c r="I33" s="126"/>
      <c r="J33" s="116"/>
      <c r="K33" s="126"/>
      <c r="L33" s="116"/>
      <c r="M33" s="126"/>
      <c r="N33" s="351">
        <v>371618.70986471529</v>
      </c>
      <c r="O33" s="126"/>
      <c r="P33" s="350">
        <v>142714.94017848143</v>
      </c>
    </row>
    <row r="34" spans="2:16" s="12" customFormat="1" x14ac:dyDescent="0.25">
      <c r="B34" s="50"/>
      <c r="C34" s="51">
        <v>2.2999999999999998</v>
      </c>
      <c r="D34" s="74" t="s">
        <v>88</v>
      </c>
      <c r="E34" s="115"/>
      <c r="F34" s="125"/>
      <c r="G34" s="115"/>
      <c r="H34" s="127"/>
      <c r="I34" s="115"/>
      <c r="J34" s="125"/>
      <c r="K34" s="115"/>
      <c r="L34" s="125"/>
      <c r="M34" s="348">
        <v>7033936.6295846114</v>
      </c>
      <c r="N34" s="127"/>
      <c r="O34" s="348">
        <v>2701284.4581367811</v>
      </c>
      <c r="P34" s="125"/>
    </row>
    <row r="35" spans="2:16" s="12" customFormat="1" x14ac:dyDescent="0.25">
      <c r="B35" s="50"/>
      <c r="C35" s="51">
        <v>2.4</v>
      </c>
      <c r="D35" s="74" t="s">
        <v>89</v>
      </c>
      <c r="E35" s="122"/>
      <c r="F35" s="123"/>
      <c r="G35" s="122"/>
      <c r="H35" s="124"/>
      <c r="I35" s="122"/>
      <c r="J35" s="123"/>
      <c r="K35" s="122"/>
      <c r="L35" s="123"/>
      <c r="M35" s="122"/>
      <c r="N35" s="124"/>
      <c r="O35" s="122"/>
      <c r="P35" s="123"/>
    </row>
    <row r="36" spans="2:16" s="12" customFormat="1" ht="30" x14ac:dyDescent="0.25">
      <c r="B36" s="50"/>
      <c r="C36" s="51"/>
      <c r="D36" s="52" t="s">
        <v>90</v>
      </c>
      <c r="E36" s="115"/>
      <c r="F36" s="125"/>
      <c r="G36" s="115"/>
      <c r="H36" s="127"/>
      <c r="I36" s="115"/>
      <c r="J36" s="125"/>
      <c r="K36" s="115"/>
      <c r="L36" s="125"/>
      <c r="M36" s="115"/>
      <c r="N36" s="127"/>
      <c r="O36" s="115"/>
      <c r="P36" s="125"/>
    </row>
    <row r="37" spans="2:16" s="12" customFormat="1" ht="30" x14ac:dyDescent="0.25">
      <c r="B37" s="50"/>
      <c r="C37" s="51"/>
      <c r="D37" s="52" t="s">
        <v>91</v>
      </c>
      <c r="E37" s="126"/>
      <c r="F37" s="116"/>
      <c r="G37" s="126"/>
      <c r="H37" s="128"/>
      <c r="I37" s="126"/>
      <c r="J37" s="116"/>
      <c r="K37" s="126"/>
      <c r="L37" s="116"/>
      <c r="M37" s="126"/>
      <c r="N37" s="128"/>
      <c r="O37" s="126"/>
      <c r="P37" s="116"/>
    </row>
    <row r="38" spans="2:16" s="12" customFormat="1" x14ac:dyDescent="0.25">
      <c r="B38" s="50"/>
      <c r="C38" s="51">
        <v>2.5</v>
      </c>
      <c r="D38" s="74" t="s">
        <v>92</v>
      </c>
      <c r="E38" s="115"/>
      <c r="F38" s="125"/>
      <c r="G38" s="115"/>
      <c r="H38" s="127"/>
      <c r="I38" s="115"/>
      <c r="J38" s="125"/>
      <c r="K38" s="115"/>
      <c r="L38" s="125"/>
      <c r="M38" s="115"/>
      <c r="N38" s="127"/>
      <c r="O38" s="115"/>
      <c r="P38" s="125"/>
    </row>
    <row r="39" spans="2:16" s="12" customFormat="1" x14ac:dyDescent="0.25">
      <c r="B39" s="50"/>
      <c r="C39" s="51">
        <v>2.6</v>
      </c>
      <c r="D39" s="74" t="s">
        <v>93</v>
      </c>
      <c r="E39" s="122"/>
      <c r="F39" s="123"/>
      <c r="G39" s="122"/>
      <c r="H39" s="124"/>
      <c r="I39" s="122"/>
      <c r="J39" s="123"/>
      <c r="K39" s="122"/>
      <c r="L39" s="123"/>
      <c r="M39" s="122"/>
      <c r="N39" s="124"/>
      <c r="O39" s="122"/>
      <c r="P39" s="123"/>
    </row>
    <row r="40" spans="2:16" s="12" customFormat="1" ht="28.5" customHeight="1" x14ac:dyDescent="0.25">
      <c r="B40" s="50"/>
      <c r="C40" s="51"/>
      <c r="D40" s="52" t="s">
        <v>94</v>
      </c>
      <c r="E40" s="115"/>
      <c r="F40" s="125"/>
      <c r="G40" s="115"/>
      <c r="H40" s="127"/>
      <c r="I40" s="115"/>
      <c r="J40" s="125"/>
      <c r="K40" s="115"/>
      <c r="L40" s="125"/>
      <c r="M40" s="115"/>
      <c r="N40" s="127"/>
      <c r="O40" s="115"/>
      <c r="P40" s="125"/>
    </row>
    <row r="41" spans="2:16" s="12" customFormat="1" ht="27.9" customHeight="1" x14ac:dyDescent="0.25">
      <c r="B41" s="50"/>
      <c r="C41" s="51"/>
      <c r="D41" s="52" t="s">
        <v>95</v>
      </c>
      <c r="E41" s="126"/>
      <c r="F41" s="116"/>
      <c r="G41" s="126"/>
      <c r="H41" s="128"/>
      <c r="I41" s="126"/>
      <c r="J41" s="116"/>
      <c r="K41" s="126"/>
      <c r="L41" s="116"/>
      <c r="M41" s="126"/>
      <c r="N41" s="128"/>
      <c r="O41" s="126"/>
      <c r="P41" s="116"/>
    </row>
    <row r="42" spans="2:16" s="12" customFormat="1" x14ac:dyDescent="0.25">
      <c r="B42" s="50"/>
      <c r="C42" s="51">
        <v>2.7</v>
      </c>
      <c r="D42" s="74" t="s">
        <v>96</v>
      </c>
      <c r="E42" s="122"/>
      <c r="F42" s="123"/>
      <c r="G42" s="122"/>
      <c r="H42" s="124"/>
      <c r="I42" s="122"/>
      <c r="J42" s="123"/>
      <c r="K42" s="122"/>
      <c r="L42" s="123"/>
      <c r="M42" s="122"/>
      <c r="N42" s="124"/>
      <c r="O42" s="122"/>
      <c r="P42" s="123"/>
    </row>
    <row r="43" spans="2:16" s="12" customFormat="1" x14ac:dyDescent="0.25">
      <c r="B43" s="50"/>
      <c r="C43" s="51"/>
      <c r="D43" s="52" t="s">
        <v>97</v>
      </c>
      <c r="E43" s="115"/>
      <c r="F43" s="125"/>
      <c r="G43" s="115"/>
      <c r="H43" s="127"/>
      <c r="I43" s="115"/>
      <c r="J43" s="125"/>
      <c r="K43" s="115"/>
      <c r="L43" s="125"/>
      <c r="M43" s="115"/>
      <c r="N43" s="127"/>
      <c r="O43" s="115"/>
      <c r="P43" s="125"/>
    </row>
    <row r="44" spans="2:16" s="12" customFormat="1" ht="30" x14ac:dyDescent="0.25">
      <c r="B44" s="50"/>
      <c r="C44" s="51"/>
      <c r="D44" s="52" t="s">
        <v>98</v>
      </c>
      <c r="E44" s="126"/>
      <c r="F44" s="116"/>
      <c r="G44" s="126"/>
      <c r="H44" s="128"/>
      <c r="I44" s="126"/>
      <c r="J44" s="116"/>
      <c r="K44" s="126"/>
      <c r="L44" s="116"/>
      <c r="M44" s="126"/>
      <c r="N44" s="128"/>
      <c r="O44" s="126"/>
      <c r="P44" s="116"/>
    </row>
    <row r="45" spans="2:16" s="12" customFormat="1" x14ac:dyDescent="0.25">
      <c r="B45" s="50"/>
      <c r="C45" s="129" t="s">
        <v>99</v>
      </c>
      <c r="D45" s="74" t="s">
        <v>100</v>
      </c>
      <c r="E45" s="115"/>
      <c r="F45" s="130"/>
      <c r="G45" s="115"/>
      <c r="H45" s="131"/>
      <c r="I45" s="115"/>
      <c r="J45" s="130"/>
      <c r="K45" s="115"/>
      <c r="L45" s="130"/>
      <c r="M45" s="115"/>
      <c r="N45" s="131"/>
      <c r="O45" s="115"/>
      <c r="P45" s="130"/>
    </row>
    <row r="46" spans="2:16" s="12" customFormat="1" x14ac:dyDescent="0.25">
      <c r="B46" s="50"/>
      <c r="C46" s="51">
        <v>2.9</v>
      </c>
      <c r="D46" s="74" t="s">
        <v>101</v>
      </c>
      <c r="E46" s="122"/>
      <c r="F46" s="132"/>
      <c r="G46" s="122"/>
      <c r="H46" s="133"/>
      <c r="I46" s="122"/>
      <c r="J46" s="132"/>
      <c r="K46" s="122"/>
      <c r="L46" s="132"/>
      <c r="M46" s="122"/>
      <c r="N46" s="133"/>
      <c r="O46" s="122"/>
      <c r="P46" s="132"/>
    </row>
    <row r="47" spans="2:16" s="12" customFormat="1" x14ac:dyDescent="0.25">
      <c r="B47" s="50"/>
      <c r="C47" s="51"/>
      <c r="D47" s="52" t="s">
        <v>102</v>
      </c>
      <c r="E47" s="115"/>
      <c r="F47" s="134"/>
      <c r="G47" s="115"/>
      <c r="H47" s="135"/>
      <c r="I47" s="115"/>
      <c r="J47" s="134"/>
      <c r="K47" s="115"/>
      <c r="L47" s="134"/>
      <c r="M47" s="115"/>
      <c r="N47" s="135"/>
      <c r="O47" s="115"/>
      <c r="P47" s="134"/>
    </row>
    <row r="48" spans="2:16" s="12" customFormat="1" x14ac:dyDescent="0.25">
      <c r="B48" s="50"/>
      <c r="C48" s="51"/>
      <c r="D48" s="74" t="s">
        <v>103</v>
      </c>
      <c r="E48" s="115"/>
      <c r="F48" s="134"/>
      <c r="G48" s="115"/>
      <c r="H48" s="135"/>
      <c r="I48" s="115"/>
      <c r="J48" s="134"/>
      <c r="K48" s="115"/>
      <c r="L48" s="134"/>
      <c r="M48" s="115"/>
      <c r="N48" s="135"/>
      <c r="O48" s="115"/>
      <c r="P48" s="134"/>
    </row>
    <row r="49" spans="1:16" s="12" customFormat="1" x14ac:dyDescent="0.25">
      <c r="B49" s="50"/>
      <c r="C49" s="51"/>
      <c r="D49" s="74" t="s">
        <v>104</v>
      </c>
      <c r="E49" s="115"/>
      <c r="F49" s="130"/>
      <c r="G49" s="115"/>
      <c r="H49" s="131"/>
      <c r="I49" s="115"/>
      <c r="J49" s="130"/>
      <c r="K49" s="115"/>
      <c r="L49" s="130"/>
      <c r="M49" s="115"/>
      <c r="N49" s="131"/>
      <c r="O49" s="115"/>
      <c r="P49" s="130"/>
    </row>
    <row r="50" spans="1:16" s="12" customFormat="1" x14ac:dyDescent="0.25">
      <c r="B50" s="50"/>
      <c r="C50" s="136" t="s">
        <v>105</v>
      </c>
      <c r="D50" s="74" t="s">
        <v>106</v>
      </c>
      <c r="E50" s="115"/>
      <c r="F50" s="116"/>
      <c r="G50" s="115"/>
      <c r="H50" s="128"/>
      <c r="I50" s="115"/>
      <c r="J50" s="116"/>
      <c r="K50" s="115"/>
      <c r="L50" s="116"/>
      <c r="M50" s="115"/>
      <c r="N50" s="128"/>
      <c r="O50" s="115"/>
      <c r="P50" s="116"/>
    </row>
    <row r="51" spans="1:16" s="12" customFormat="1" x14ac:dyDescent="0.25">
      <c r="A51" s="137"/>
      <c r="B51" s="50"/>
      <c r="C51" s="136" t="s">
        <v>107</v>
      </c>
      <c r="D51" s="52" t="s">
        <v>108</v>
      </c>
      <c r="E51" s="352">
        <f>E29+E32-E34+E36-E38+E40+E43-E45+E47+E48-E49+E50</f>
        <v>0</v>
      </c>
      <c r="F51" s="353">
        <f>F30+F33+F37+F41+F44+F47+F48+F50</f>
        <v>0</v>
      </c>
      <c r="G51" s="352">
        <f>G29+G32-G34+G36-G38+G40+G43-G45+G47+G48-G49+G50</f>
        <v>0</v>
      </c>
      <c r="H51" s="353">
        <f>H30+H33+H37+H41+H44+H47+H48+H50</f>
        <v>0</v>
      </c>
      <c r="I51" s="352">
        <f>I29+I32-I34+I36-I38+I40+I43-I45+I47+I48-I49+I50</f>
        <v>0</v>
      </c>
      <c r="J51" s="353">
        <f>J30+J33+J37+J41+J44+J47+J48+J50</f>
        <v>0</v>
      </c>
      <c r="K51" s="352">
        <f>K29+K32-K34+K36-K38+K40+K43-K45+K47+K48-K49+K50</f>
        <v>0</v>
      </c>
      <c r="L51" s="353">
        <f>L30+L33+L37+L41+L44+L47+L48+L50</f>
        <v>0</v>
      </c>
      <c r="M51" s="352">
        <f>M29+M32-M34+M36-M38+M40+M43-M45+M47+M48-M49+M50</f>
        <v>102930933.46295288</v>
      </c>
      <c r="N51" s="353">
        <f>N30+N33+N37+N41+N44+N47+N48+N50</f>
        <v>108315452.72998911</v>
      </c>
      <c r="O51" s="352">
        <f>O29+O32-O34+O36-O38+O40+O43-O45+O47+O48-O49+O50</f>
        <v>46358941.539132774</v>
      </c>
      <c r="P51" s="353">
        <f>P30+P33+P37+P41+P44+P47+P48+P50</f>
        <v>49114061.003004022</v>
      </c>
    </row>
    <row r="52" spans="1:16" s="12" customFormat="1" ht="15.6" thickBot="1" x14ac:dyDescent="0.3">
      <c r="B52" s="117"/>
      <c r="C52" s="88"/>
      <c r="D52" s="138"/>
      <c r="E52" s="139"/>
      <c r="F52" s="140"/>
      <c r="G52" s="139"/>
      <c r="H52" s="141"/>
      <c r="I52" s="139"/>
      <c r="J52" s="140"/>
      <c r="K52" s="139"/>
      <c r="L52" s="140"/>
      <c r="M52" s="139"/>
      <c r="N52" s="141"/>
      <c r="O52" s="139"/>
      <c r="P52" s="140"/>
    </row>
    <row r="53" spans="1:16" s="12" customFormat="1" x14ac:dyDescent="0.25">
      <c r="B53" s="11"/>
      <c r="C53" s="11"/>
      <c r="D53" s="11"/>
    </row>
    <row r="54" spans="1:16" s="12" customFormat="1" ht="15.6" x14ac:dyDescent="0.3">
      <c r="B54" s="104"/>
      <c r="C54" s="104" t="s">
        <v>69</v>
      </c>
      <c r="D54" s="104"/>
    </row>
    <row r="55" spans="1:16" s="12" customFormat="1" ht="13.2" customHeight="1" x14ac:dyDescent="0.3">
      <c r="B55" s="104"/>
      <c r="C55" s="104"/>
      <c r="D55" s="142" t="s">
        <v>18</v>
      </c>
    </row>
    <row r="56" spans="1:16" s="12" customFormat="1" ht="15.6" x14ac:dyDescent="0.3">
      <c r="B56" s="104"/>
      <c r="C56" s="104"/>
      <c r="D56" s="104" t="s">
        <v>109</v>
      </c>
    </row>
    <row r="57" spans="1:16" s="12" customFormat="1" ht="13.2" customHeight="1" x14ac:dyDescent="0.3">
      <c r="B57" s="104"/>
      <c r="C57" s="104"/>
      <c r="D57" s="104" t="s">
        <v>71</v>
      </c>
      <c r="E57" s="143"/>
    </row>
    <row r="58" spans="1:16" s="12" customFormat="1" ht="13.2" customHeight="1" x14ac:dyDescent="0.25">
      <c r="B58" s="11"/>
      <c r="C58" s="27"/>
      <c r="D58" s="142" t="s">
        <v>72</v>
      </c>
    </row>
    <row r="59" spans="1:16" s="12" customFormat="1" ht="13.2" customHeight="1" x14ac:dyDescent="0.25">
      <c r="C59" s="106"/>
      <c r="D59" s="106"/>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E22:E25 E29 F30 E32 G32 I32 F33 H33 J33 E34 G34 I34 E36 G36 I36 F37 H37 J37 E38 G38 I38 E40 G40 I40 F41 H41 J41 E43:P43 F44 H44 J44 E45 G45 I45 E47:P48 E49 G49 I49 E50:P50">
    <cfRule type="cellIs" dxfId="17" priority="89" stopIfTrue="1" operator="lessThan">
      <formula>0</formula>
    </cfRule>
  </conditionalFormatting>
  <conditionalFormatting sqref="G22:G25">
    <cfRule type="cellIs" dxfId="16" priority="10" stopIfTrue="1" operator="lessThan">
      <formula>0</formula>
    </cfRule>
  </conditionalFormatting>
  <conditionalFormatting sqref="G29 H30">
    <cfRule type="cellIs" dxfId="15" priority="5" stopIfTrue="1" operator="lessThan">
      <formula>0</formula>
    </cfRule>
  </conditionalFormatting>
  <conditionalFormatting sqref="I22:I25">
    <cfRule type="cellIs" dxfId="14" priority="9" stopIfTrue="1" operator="lessThan">
      <formula>0</formula>
    </cfRule>
  </conditionalFormatting>
  <conditionalFormatting sqref="I29 J30">
    <cfRule type="cellIs" dxfId="13" priority="4" stopIfTrue="1" operator="lessThan">
      <formula>0</formula>
    </cfRule>
  </conditionalFormatting>
  <conditionalFormatting sqref="K22:K25">
    <cfRule type="cellIs" dxfId="12" priority="8" stopIfTrue="1" operator="lessThan">
      <formula>0</formula>
    </cfRule>
  </conditionalFormatting>
  <conditionalFormatting sqref="K29 L30">
    <cfRule type="cellIs" dxfId="11" priority="3" stopIfTrue="1" operator="lessThan">
      <formula>0</formula>
    </cfRule>
  </conditionalFormatting>
  <conditionalFormatting sqref="K32 M32 O32 L33 N33 P33 K34 M34 O34 K36 M36 O36 L37 N37 P37 K38 M38 O38 K40 M40 O40 L41 N41 P41 L44 N44 P44 K45 M45 O45 K49 M49 O49">
    <cfRule type="cellIs" dxfId="10" priority="13" stopIfTrue="1" operator="lessThan">
      <formula>0</formula>
    </cfRule>
  </conditionalFormatting>
  <conditionalFormatting sqref="M22:M25">
    <cfRule type="cellIs" dxfId="9" priority="7" stopIfTrue="1" operator="lessThan">
      <formula>0</formula>
    </cfRule>
  </conditionalFormatting>
  <conditionalFormatting sqref="M29 N30">
    <cfRule type="cellIs" dxfId="8" priority="2" stopIfTrue="1" operator="lessThan">
      <formula>0</formula>
    </cfRule>
  </conditionalFormatting>
  <conditionalFormatting sqref="O22:O25">
    <cfRule type="cellIs" dxfId="7" priority="6" stopIfTrue="1" operator="lessThan">
      <formula>0</formula>
    </cfRule>
  </conditionalFormatting>
  <conditionalFormatting sqref="O29 P30">
    <cfRule type="cellIs" dxfId="6"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70" zoomScaleNormal="70" workbookViewId="0"/>
  </sheetViews>
  <sheetFormatPr defaultRowHeight="15" x14ac:dyDescent="0.25"/>
  <cols>
    <col min="1" max="1" width="1.88671875" customWidth="1"/>
    <col min="2" max="2" width="69.88671875" style="11" customWidth="1"/>
    <col min="3" max="3" width="18.5546875" customWidth="1"/>
    <col min="4" max="4" width="67.88671875" customWidth="1"/>
  </cols>
  <sheetData>
    <row r="1" spans="2:4" ht="15.6" x14ac:dyDescent="0.3">
      <c r="B1" s="13" t="s">
        <v>0</v>
      </c>
    </row>
    <row r="2" spans="2:4" ht="15.6" x14ac:dyDescent="0.3">
      <c r="B2" s="13" t="s">
        <v>110</v>
      </c>
    </row>
    <row r="3" spans="2:4" ht="15.6" x14ac:dyDescent="0.3">
      <c r="B3" s="13" t="s">
        <v>111</v>
      </c>
    </row>
    <row r="5" spans="2:4" ht="15.6" x14ac:dyDescent="0.3">
      <c r="B5" s="24" t="s">
        <v>26</v>
      </c>
    </row>
    <row r="6" spans="2:4" ht="18.75" customHeight="1" x14ac:dyDescent="0.25">
      <c r="B6" s="354">
        <f>'Cover Page'!C7</f>
        <v>0</v>
      </c>
      <c r="D6" s="269" t="s">
        <v>112</v>
      </c>
    </row>
    <row r="7" spans="2:4" ht="15.75" customHeight="1" x14ac:dyDescent="0.3">
      <c r="B7" s="24" t="s">
        <v>9</v>
      </c>
    </row>
    <row r="8" spans="2:4" ht="15" customHeight="1" x14ac:dyDescent="0.25">
      <c r="B8" s="346" t="str">
        <f>'Cover Page'!C8</f>
        <v>Principal Life Insurance Company</v>
      </c>
    </row>
    <row r="9" spans="2:4" ht="15.75" customHeight="1" x14ac:dyDescent="0.3">
      <c r="B9" s="30" t="s">
        <v>28</v>
      </c>
    </row>
    <row r="10" spans="2:4" ht="15" customHeight="1" x14ac:dyDescent="0.25">
      <c r="B10" s="346" t="str">
        <f>'Cover Page'!C9</f>
        <v>Principal Financial Group</v>
      </c>
    </row>
    <row r="11" spans="2:4" ht="15.6" x14ac:dyDescent="0.3">
      <c r="B11" s="30" t="s">
        <v>4</v>
      </c>
    </row>
    <row r="12" spans="2:4" x14ac:dyDescent="0.25">
      <c r="B12" s="346" t="str">
        <f>'Cover Page'!C6</f>
        <v>2023</v>
      </c>
    </row>
    <row r="14" spans="2:4" ht="15.6" thickBot="1" x14ac:dyDescent="0.3"/>
    <row r="15" spans="2:4" s="11" customFormat="1" ht="16.2" thickBot="1" x14ac:dyDescent="0.35">
      <c r="B15" s="145" t="s">
        <v>113</v>
      </c>
      <c r="C15" s="152" t="s">
        <v>114</v>
      </c>
      <c r="D15" s="314" t="s">
        <v>115</v>
      </c>
    </row>
    <row r="16" spans="2:4" s="154" customFormat="1" ht="15.6" thickBot="1" x14ac:dyDescent="0.3">
      <c r="B16" s="146">
        <v>1</v>
      </c>
      <c r="C16" s="153">
        <v>2</v>
      </c>
      <c r="D16" s="311">
        <v>3</v>
      </c>
    </row>
    <row r="17" spans="2:4" s="11" customFormat="1" ht="15.6" x14ac:dyDescent="0.3">
      <c r="B17" s="147" t="s">
        <v>116</v>
      </c>
      <c r="C17" s="155"/>
      <c r="D17" s="271"/>
    </row>
    <row r="18" spans="2:4" s="11" customFormat="1" ht="60" x14ac:dyDescent="0.25">
      <c r="B18" s="326" t="s">
        <v>117</v>
      </c>
      <c r="C18" s="156"/>
      <c r="D18" s="272" t="s">
        <v>118</v>
      </c>
    </row>
    <row r="19" spans="2:4" s="11" customFormat="1" ht="35.25" customHeight="1" x14ac:dyDescent="0.25">
      <c r="B19" s="148"/>
      <c r="C19" s="156"/>
      <c r="D19" s="272"/>
    </row>
    <row r="20" spans="2:4" s="11" customFormat="1" ht="35.25" customHeight="1" x14ac:dyDescent="0.25">
      <c r="B20" s="148"/>
      <c r="C20" s="156"/>
      <c r="D20" s="272"/>
    </row>
    <row r="21" spans="2:4" s="11" customFormat="1" ht="35.25" customHeight="1" x14ac:dyDescent="0.25">
      <c r="B21" s="148"/>
      <c r="C21" s="156"/>
      <c r="D21" s="272"/>
    </row>
    <row r="22" spans="2:4" s="11" customFormat="1" ht="35.25" customHeight="1" x14ac:dyDescent="0.25">
      <c r="B22" s="148"/>
      <c r="C22" s="156"/>
      <c r="D22" s="272"/>
    </row>
    <row r="23" spans="2:4" s="11" customFormat="1" ht="35.25" customHeight="1" thickBot="1" x14ac:dyDescent="0.3">
      <c r="B23" s="148"/>
      <c r="C23" s="156"/>
      <c r="D23" s="272"/>
    </row>
    <row r="24" spans="2:4" s="11" customFormat="1" ht="15.6" x14ac:dyDescent="0.3">
      <c r="B24" s="147" t="s">
        <v>119</v>
      </c>
      <c r="C24" s="155"/>
      <c r="D24" s="271"/>
    </row>
    <row r="25" spans="2:4" s="11" customFormat="1" x14ac:dyDescent="0.25">
      <c r="B25" s="149" t="s">
        <v>120</v>
      </c>
      <c r="C25" s="157"/>
      <c r="D25" s="270"/>
    </row>
    <row r="26" spans="2:4" s="11" customFormat="1" ht="50.25" customHeight="1" x14ac:dyDescent="0.25">
      <c r="B26" s="326" t="s">
        <v>121</v>
      </c>
      <c r="C26" s="156"/>
      <c r="D26" s="272" t="s">
        <v>122</v>
      </c>
    </row>
    <row r="27" spans="2:4" s="11" customFormat="1" ht="35.25" customHeight="1" x14ac:dyDescent="0.25">
      <c r="B27" s="148"/>
      <c r="C27" s="156"/>
      <c r="D27" s="272"/>
    </row>
    <row r="28" spans="2:4" s="11" customFormat="1" ht="35.25" customHeight="1" x14ac:dyDescent="0.25">
      <c r="B28" s="148"/>
      <c r="C28" s="156"/>
      <c r="D28" s="272"/>
    </row>
    <row r="29" spans="2:4" s="11" customFormat="1" ht="35.25" customHeight="1" x14ac:dyDescent="0.25">
      <c r="B29" s="148"/>
      <c r="C29" s="158"/>
      <c r="D29" s="272"/>
    </row>
    <row r="30" spans="2:4" s="11" customFormat="1" ht="35.25" customHeight="1" x14ac:dyDescent="0.25">
      <c r="B30" s="148"/>
      <c r="C30" s="158"/>
      <c r="D30" s="272"/>
    </row>
    <row r="31" spans="2:4" s="11" customFormat="1" ht="35.25" customHeight="1" x14ac:dyDescent="0.25">
      <c r="B31" s="148"/>
      <c r="C31" s="159"/>
      <c r="D31" s="272"/>
    </row>
    <row r="32" spans="2:4" s="11" customFormat="1" x14ac:dyDescent="0.25">
      <c r="B32" s="150" t="s">
        <v>123</v>
      </c>
      <c r="C32" s="160"/>
      <c r="D32" s="270"/>
    </row>
    <row r="33" spans="2:4" s="11" customFormat="1" ht="45" x14ac:dyDescent="0.25">
      <c r="B33" s="326" t="s">
        <v>124</v>
      </c>
      <c r="C33" s="156"/>
      <c r="D33" s="272" t="s">
        <v>122</v>
      </c>
    </row>
    <row r="34" spans="2:4" s="11" customFormat="1" ht="45" x14ac:dyDescent="0.25">
      <c r="B34" s="326" t="s">
        <v>125</v>
      </c>
      <c r="C34" s="156"/>
      <c r="D34" s="272" t="s">
        <v>126</v>
      </c>
    </row>
    <row r="35" spans="2:4" s="11" customFormat="1" ht="35.25" customHeight="1" x14ac:dyDescent="0.25">
      <c r="B35" s="148"/>
      <c r="C35" s="156"/>
      <c r="D35" s="272"/>
    </row>
    <row r="36" spans="2:4" s="11" customFormat="1" ht="35.25" customHeight="1" x14ac:dyDescent="0.25">
      <c r="B36" s="148"/>
      <c r="C36" s="158"/>
      <c r="D36" s="272"/>
    </row>
    <row r="37" spans="2:4" s="11" customFormat="1" ht="35.25" customHeight="1" x14ac:dyDescent="0.25">
      <c r="B37" s="148"/>
      <c r="C37" s="158"/>
      <c r="D37" s="272"/>
    </row>
    <row r="38" spans="2:4" s="11" customFormat="1" ht="35.25" customHeight="1" x14ac:dyDescent="0.25">
      <c r="B38" s="148"/>
      <c r="C38" s="159"/>
      <c r="D38" s="272"/>
    </row>
    <row r="39" spans="2:4" s="11" customFormat="1" x14ac:dyDescent="0.25">
      <c r="B39" s="150" t="s">
        <v>127</v>
      </c>
      <c r="C39" s="160"/>
      <c r="D39" s="270"/>
    </row>
    <row r="40" spans="2:4" s="11" customFormat="1" ht="35.25" customHeight="1" x14ac:dyDescent="0.25">
      <c r="B40" s="326" t="s">
        <v>128</v>
      </c>
      <c r="C40" s="156"/>
      <c r="D40" s="272" t="s">
        <v>129</v>
      </c>
    </row>
    <row r="41" spans="2:4" s="11" customFormat="1" ht="35.25" customHeight="1" x14ac:dyDescent="0.25">
      <c r="B41" s="148"/>
      <c r="C41" s="156"/>
      <c r="D41" s="272"/>
    </row>
    <row r="42" spans="2:4" s="11" customFormat="1" ht="35.25" customHeight="1" x14ac:dyDescent="0.25">
      <c r="B42" s="148"/>
      <c r="C42" s="156"/>
      <c r="D42" s="272"/>
    </row>
    <row r="43" spans="2:4" s="11" customFormat="1" ht="35.25" customHeight="1" x14ac:dyDescent="0.25">
      <c r="B43" s="148"/>
      <c r="C43" s="158"/>
      <c r="D43" s="272"/>
    </row>
    <row r="44" spans="2:4" s="11" customFormat="1" ht="35.25" customHeight="1" x14ac:dyDescent="0.25">
      <c r="B44" s="148"/>
      <c r="C44" s="158"/>
      <c r="D44" s="272"/>
    </row>
    <row r="45" spans="2:4" s="11" customFormat="1" ht="35.25" customHeight="1" x14ac:dyDescent="0.25">
      <c r="B45" s="148"/>
      <c r="C45" s="159"/>
      <c r="D45" s="272"/>
    </row>
    <row r="46" spans="2:4" s="11" customFormat="1" x14ac:dyDescent="0.25">
      <c r="B46" s="150" t="s">
        <v>130</v>
      </c>
      <c r="C46" s="160"/>
      <c r="D46" s="270"/>
    </row>
    <row r="47" spans="2:4" s="11" customFormat="1" ht="45" x14ac:dyDescent="0.25">
      <c r="B47" s="326" t="s">
        <v>131</v>
      </c>
      <c r="C47" s="156"/>
      <c r="D47" s="272" t="s">
        <v>122</v>
      </c>
    </row>
    <row r="48" spans="2:4" s="11" customFormat="1" ht="35.25" customHeight="1" x14ac:dyDescent="0.25">
      <c r="B48" s="148"/>
      <c r="C48" s="156"/>
      <c r="D48" s="272"/>
    </row>
    <row r="49" spans="2:4" s="11" customFormat="1" ht="35.25" customHeight="1" x14ac:dyDescent="0.25">
      <c r="B49" s="148"/>
      <c r="C49" s="156"/>
      <c r="D49" s="272"/>
    </row>
    <row r="50" spans="2:4" s="11" customFormat="1" ht="35.25" customHeight="1" x14ac:dyDescent="0.25">
      <c r="B50" s="148"/>
      <c r="C50" s="158"/>
      <c r="D50" s="272"/>
    </row>
    <row r="51" spans="2:4" s="11" customFormat="1" ht="35.25" customHeight="1" x14ac:dyDescent="0.25">
      <c r="B51" s="148"/>
      <c r="C51" s="158"/>
      <c r="D51" s="272"/>
    </row>
    <row r="52" spans="2:4" s="11" customFormat="1" ht="35.25" customHeight="1" thickBot="1" x14ac:dyDescent="0.3">
      <c r="B52" s="148"/>
      <c r="C52" s="159"/>
      <c r="D52" s="272"/>
    </row>
    <row r="53" spans="2:4" s="11" customFormat="1" ht="15.6" x14ac:dyDescent="0.3">
      <c r="B53" s="147" t="s">
        <v>132</v>
      </c>
      <c r="C53" s="155"/>
      <c r="D53" s="271"/>
    </row>
    <row r="54" spans="2:4" s="11" customFormat="1" x14ac:dyDescent="0.25">
      <c r="B54" s="151" t="s">
        <v>133</v>
      </c>
      <c r="C54" s="157"/>
      <c r="D54" s="270"/>
    </row>
    <row r="55" spans="2:4" s="11" customFormat="1" ht="60" x14ac:dyDescent="0.25">
      <c r="B55" s="327" t="s">
        <v>134</v>
      </c>
      <c r="C55" s="161"/>
      <c r="D55" s="272" t="s">
        <v>135</v>
      </c>
    </row>
    <row r="56" spans="2:4" s="11" customFormat="1" ht="35.25" customHeight="1" x14ac:dyDescent="0.25">
      <c r="B56" s="148"/>
      <c r="C56" s="158"/>
      <c r="D56" s="272"/>
    </row>
    <row r="57" spans="2:4" s="11" customFormat="1" ht="35.25" customHeight="1" x14ac:dyDescent="0.25">
      <c r="B57" s="148"/>
      <c r="C57" s="158"/>
      <c r="D57" s="272"/>
    </row>
    <row r="58" spans="2:4" s="11" customFormat="1" ht="35.25" customHeight="1" x14ac:dyDescent="0.25">
      <c r="B58" s="148"/>
      <c r="C58" s="158"/>
      <c r="D58" s="272"/>
    </row>
    <row r="59" spans="2:4" s="11" customFormat="1" ht="35.25" customHeight="1" x14ac:dyDescent="0.25">
      <c r="B59" s="148"/>
      <c r="C59" s="158"/>
      <c r="D59" s="272"/>
    </row>
    <row r="60" spans="2:4" s="11" customFormat="1" ht="35.25" customHeight="1" x14ac:dyDescent="0.25">
      <c r="B60" s="148"/>
      <c r="C60" s="162"/>
      <c r="D60" s="272"/>
    </row>
    <row r="61" spans="2:4" s="11" customFormat="1" x14ac:dyDescent="0.25">
      <c r="B61" s="151" t="s">
        <v>136</v>
      </c>
      <c r="C61" s="157"/>
      <c r="D61" s="270"/>
    </row>
    <row r="62" spans="2:4" s="11" customFormat="1" ht="45" x14ac:dyDescent="0.25">
      <c r="B62" s="327" t="s">
        <v>137</v>
      </c>
      <c r="C62" s="161"/>
      <c r="D62" s="272" t="s">
        <v>122</v>
      </c>
    </row>
    <row r="63" spans="2:4" s="11" customFormat="1" ht="35.25" customHeight="1" x14ac:dyDescent="0.25">
      <c r="B63" s="148"/>
      <c r="C63" s="156"/>
      <c r="D63" s="272"/>
    </row>
    <row r="64" spans="2:4" s="11" customFormat="1" ht="35.25" customHeight="1" x14ac:dyDescent="0.25">
      <c r="B64" s="148"/>
      <c r="C64" s="158"/>
      <c r="D64" s="272"/>
    </row>
    <row r="65" spans="2:4" s="11" customFormat="1" ht="35.25" customHeight="1" x14ac:dyDescent="0.25">
      <c r="B65" s="148"/>
      <c r="C65" s="158"/>
      <c r="D65" s="272"/>
    </row>
    <row r="66" spans="2:4" s="11" customFormat="1" ht="35.25" customHeight="1" x14ac:dyDescent="0.25">
      <c r="B66" s="148"/>
      <c r="C66" s="158"/>
      <c r="D66" s="272"/>
    </row>
    <row r="67" spans="2:4" s="11" customFormat="1" ht="35.25" customHeight="1" x14ac:dyDescent="0.25">
      <c r="B67" s="148"/>
      <c r="C67" s="162"/>
      <c r="D67" s="272"/>
    </row>
    <row r="68" spans="2:4" s="11" customFormat="1" x14ac:dyDescent="0.25">
      <c r="B68" s="151" t="s">
        <v>138</v>
      </c>
      <c r="C68" s="157"/>
      <c r="D68" s="270"/>
    </row>
    <row r="69" spans="2:4" s="11" customFormat="1" ht="45" x14ac:dyDescent="0.25">
      <c r="B69" s="327" t="s">
        <v>139</v>
      </c>
      <c r="C69" s="161"/>
      <c r="D69" s="272" t="s">
        <v>122</v>
      </c>
    </row>
    <row r="70" spans="2:4" s="11" customFormat="1" ht="35.25" customHeight="1" x14ac:dyDescent="0.25">
      <c r="B70" s="148"/>
      <c r="C70" s="156"/>
      <c r="D70" s="272"/>
    </row>
    <row r="71" spans="2:4" s="11" customFormat="1" ht="35.25" customHeight="1" x14ac:dyDescent="0.25">
      <c r="B71" s="148"/>
      <c r="C71" s="158"/>
      <c r="D71" s="272"/>
    </row>
    <row r="72" spans="2:4" s="11" customFormat="1" ht="35.25" customHeight="1" x14ac:dyDescent="0.25">
      <c r="B72" s="148"/>
      <c r="C72" s="158"/>
      <c r="D72" s="272"/>
    </row>
    <row r="73" spans="2:4" s="11" customFormat="1" ht="35.25" customHeight="1" x14ac:dyDescent="0.25">
      <c r="B73" s="148"/>
      <c r="C73" s="158"/>
      <c r="D73" s="272"/>
    </row>
    <row r="74" spans="2:4" s="11" customFormat="1" ht="35.25" customHeight="1" x14ac:dyDescent="0.25">
      <c r="B74" s="148"/>
      <c r="C74" s="162"/>
      <c r="D74" s="272"/>
    </row>
    <row r="75" spans="2:4" s="11" customFormat="1" x14ac:dyDescent="0.25">
      <c r="B75" s="151" t="s">
        <v>140</v>
      </c>
      <c r="C75" s="157"/>
      <c r="D75" s="270"/>
    </row>
    <row r="76" spans="2:4" s="11" customFormat="1" ht="45" x14ac:dyDescent="0.25">
      <c r="B76" s="327" t="s">
        <v>141</v>
      </c>
      <c r="C76" s="161"/>
      <c r="D76" s="272" t="s">
        <v>122</v>
      </c>
    </row>
    <row r="77" spans="2:4" s="11" customFormat="1" ht="35.25" customHeight="1" x14ac:dyDescent="0.25">
      <c r="B77" s="148"/>
      <c r="C77" s="156"/>
      <c r="D77" s="272"/>
    </row>
    <row r="78" spans="2:4" s="11" customFormat="1" ht="35.25" customHeight="1" x14ac:dyDescent="0.25">
      <c r="B78" s="148"/>
      <c r="C78" s="158"/>
      <c r="D78" s="272"/>
    </row>
    <row r="79" spans="2:4" s="11" customFormat="1" ht="35.25" customHeight="1" x14ac:dyDescent="0.25">
      <c r="B79" s="148"/>
      <c r="C79" s="158"/>
      <c r="D79" s="272"/>
    </row>
    <row r="80" spans="2:4" s="11" customFormat="1" ht="35.25" customHeight="1" x14ac:dyDescent="0.25">
      <c r="B80" s="148"/>
      <c r="C80" s="158"/>
      <c r="D80" s="272"/>
    </row>
    <row r="81" spans="2:4" s="11" customFormat="1" ht="35.25" customHeight="1" thickBot="1" x14ac:dyDescent="0.3">
      <c r="B81" s="312"/>
      <c r="C81" s="163"/>
      <c r="D81" s="313"/>
    </row>
    <row r="82" spans="2:4" s="11" customFormat="1" x14ac:dyDescent="0.25"/>
    <row r="83" spans="2:4" s="11" customFormat="1" ht="15.6" x14ac:dyDescent="0.3">
      <c r="B83" s="104" t="s">
        <v>69</v>
      </c>
      <c r="C83" s="104"/>
    </row>
    <row r="84" spans="2:4" s="11" customFormat="1" ht="15.6" x14ac:dyDescent="0.25">
      <c r="B84" s="237" t="s">
        <v>18</v>
      </c>
      <c r="C84" s="237"/>
    </row>
    <row r="85" spans="2:4" s="11" customFormat="1" ht="15.6" x14ac:dyDescent="0.3">
      <c r="B85" s="104" t="s">
        <v>70</v>
      </c>
      <c r="C85" s="27"/>
    </row>
    <row r="86" spans="2:4" s="11" customFormat="1" ht="15.6" x14ac:dyDescent="0.3">
      <c r="B86" s="104" t="s">
        <v>71</v>
      </c>
      <c r="C86" s="27"/>
    </row>
    <row r="87" spans="2:4" s="11" customFormat="1" ht="15.6" x14ac:dyDescent="0.25">
      <c r="B87" s="237" t="s">
        <v>72</v>
      </c>
      <c r="C87" s="237"/>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J1" zoomScale="70" zoomScaleNormal="70" workbookViewId="0">
      <selection activeCell="AJ1" sqref="AJ1"/>
    </sheetView>
  </sheetViews>
  <sheetFormatPr defaultColWidth="9.33203125" defaultRowHeight="15" x14ac:dyDescent="0.25"/>
  <cols>
    <col min="1" max="1" width="1.6640625" style="5" customWidth="1"/>
    <col min="2" max="2" width="6" style="23" customWidth="1"/>
    <col min="3" max="3" width="5.33203125" style="23" customWidth="1"/>
    <col min="4" max="4" width="74.5546875" style="23" bestFit="1" customWidth="1"/>
    <col min="5" max="5" width="13" style="5" customWidth="1"/>
    <col min="6" max="6" width="15.109375" style="5" bestFit="1" customWidth="1"/>
    <col min="7" max="8" width="16.33203125" style="5" bestFit="1" customWidth="1"/>
    <col min="9" max="10" width="13" style="5" customWidth="1"/>
    <col min="11" max="12" width="16.33203125" style="5" bestFit="1" customWidth="1"/>
    <col min="13" max="13" width="14.5546875" style="5" bestFit="1" customWidth="1"/>
    <col min="14" max="14" width="14.5546875" style="6" bestFit="1" customWidth="1"/>
    <col min="15" max="16" width="16.33203125" style="5" bestFit="1" customWidth="1"/>
    <col min="17" max="18" width="14.5546875" style="5" bestFit="1" customWidth="1"/>
    <col min="19" max="20" width="16.33203125" style="5" bestFit="1" customWidth="1"/>
    <col min="21" max="21" width="16.5546875" style="5" bestFit="1" customWidth="1"/>
    <col min="22" max="22" width="16.6640625" style="5" customWidth="1"/>
    <col min="23" max="23" width="16.33203125" style="5" bestFit="1" customWidth="1"/>
    <col min="24" max="24" width="18.44140625" style="5" customWidth="1"/>
    <col min="25" max="25" width="16.33203125" style="5" bestFit="1" customWidth="1"/>
    <col min="26" max="26" width="16.33203125" style="6" bestFit="1" customWidth="1"/>
    <col min="27" max="27" width="16.33203125" style="5" bestFit="1" customWidth="1"/>
    <col min="28" max="28" width="18.109375" style="5" customWidth="1"/>
    <col min="29" max="16384" width="9.33203125" style="5"/>
  </cols>
  <sheetData>
    <row r="1" spans="2:28" ht="15.6" x14ac:dyDescent="0.3">
      <c r="B1" s="13" t="s">
        <v>0</v>
      </c>
      <c r="C1" s="27"/>
      <c r="D1" s="27"/>
      <c r="E1" s="2"/>
      <c r="F1" s="1"/>
      <c r="G1" s="1"/>
      <c r="H1" s="6"/>
      <c r="I1" s="6"/>
      <c r="J1" s="3"/>
      <c r="K1" s="4"/>
      <c r="L1" s="4"/>
      <c r="M1" s="4"/>
      <c r="N1" s="5"/>
      <c r="Q1" s="9"/>
      <c r="R1" s="6"/>
      <c r="S1" s="6"/>
      <c r="T1" s="6"/>
      <c r="U1" s="6"/>
      <c r="V1" s="3"/>
      <c r="W1" s="4"/>
      <c r="X1" s="4"/>
      <c r="Y1" s="4"/>
      <c r="Z1" s="5"/>
    </row>
    <row r="2" spans="2:28" ht="15.6" x14ac:dyDescent="0.3">
      <c r="B2" s="13" t="s">
        <v>110</v>
      </c>
      <c r="C2" s="27"/>
      <c r="D2" s="27"/>
      <c r="E2" s="2"/>
      <c r="F2" s="1" t="s">
        <v>142</v>
      </c>
      <c r="G2" s="1"/>
      <c r="H2" s="7"/>
      <c r="I2" s="6" t="s">
        <v>142</v>
      </c>
      <c r="J2" s="6"/>
      <c r="K2" s="6" t="s">
        <v>142</v>
      </c>
      <c r="L2" s="6"/>
      <c r="M2" s="6"/>
      <c r="Q2" s="9"/>
      <c r="R2" s="6" t="s">
        <v>142</v>
      </c>
      <c r="S2" s="6"/>
      <c r="T2" s="7"/>
      <c r="U2" s="6" t="s">
        <v>142</v>
      </c>
      <c r="V2" s="6"/>
      <c r="W2" s="6" t="s">
        <v>142</v>
      </c>
      <c r="X2" s="6"/>
      <c r="Y2" s="6"/>
    </row>
    <row r="3" spans="2:28" ht="15.6" x14ac:dyDescent="0.3">
      <c r="B3" s="13" t="s">
        <v>143</v>
      </c>
      <c r="C3" s="27"/>
      <c r="D3" s="27"/>
      <c r="E3" s="2"/>
      <c r="F3" s="1"/>
      <c r="G3" s="1"/>
      <c r="H3" s="6"/>
      <c r="I3" s="6"/>
      <c r="J3" s="6"/>
      <c r="K3" s="4"/>
      <c r="L3" s="4"/>
      <c r="M3" s="4"/>
      <c r="P3" s="6"/>
      <c r="Q3" s="9"/>
      <c r="R3" s="6"/>
      <c r="S3" s="6"/>
      <c r="T3" s="6"/>
      <c r="U3" s="6"/>
      <c r="V3" s="6"/>
      <c r="W3" s="4"/>
      <c r="X3" s="4"/>
      <c r="Y3" s="4"/>
      <c r="AB3" s="6"/>
    </row>
    <row r="4" spans="2:28" ht="15.6" x14ac:dyDescent="0.3">
      <c r="B4" s="13"/>
      <c r="C4" s="27"/>
      <c r="D4" s="27"/>
      <c r="E4" s="2"/>
      <c r="F4" s="1"/>
      <c r="G4" s="1"/>
      <c r="H4" s="6"/>
      <c r="I4" s="6"/>
      <c r="J4" s="6"/>
      <c r="K4" s="4"/>
      <c r="L4" s="4"/>
      <c r="M4" s="4"/>
      <c r="P4" s="6"/>
      <c r="Q4" s="9"/>
      <c r="R4" s="6"/>
      <c r="S4" s="6"/>
      <c r="T4" s="6"/>
      <c r="U4" s="6"/>
      <c r="V4" s="6"/>
      <c r="W4" s="4"/>
      <c r="X4" s="4"/>
      <c r="Y4" s="4"/>
      <c r="AB4" s="6"/>
    </row>
    <row r="5" spans="2:28" ht="15.6" x14ac:dyDescent="0.3">
      <c r="B5" s="24" t="s">
        <v>26</v>
      </c>
      <c r="C5" s="27"/>
      <c r="D5" s="25"/>
      <c r="E5" s="2"/>
      <c r="F5" s="1"/>
      <c r="G5" s="1"/>
      <c r="H5" s="6"/>
      <c r="I5" s="6"/>
      <c r="J5" s="6"/>
      <c r="K5" s="4"/>
      <c r="L5" s="4"/>
      <c r="M5" s="4"/>
      <c r="P5" s="6"/>
      <c r="Q5" s="9"/>
      <c r="R5" s="6"/>
      <c r="S5" s="6"/>
      <c r="T5" s="6"/>
      <c r="U5" s="6"/>
      <c r="V5" s="6"/>
      <c r="W5" s="4"/>
      <c r="X5" s="4"/>
      <c r="Y5" s="4"/>
      <c r="AB5" s="6"/>
    </row>
    <row r="6" spans="2:28" ht="15" customHeight="1" x14ac:dyDescent="0.25">
      <c r="B6" s="304"/>
      <c r="C6" s="304"/>
      <c r="D6" s="354">
        <f>'Cover Page'!C7</f>
        <v>0</v>
      </c>
      <c r="E6" s="2"/>
      <c r="F6" s="273" t="s">
        <v>144</v>
      </c>
      <c r="G6" s="273"/>
      <c r="H6" s="6"/>
      <c r="I6" s="6"/>
      <c r="J6" s="6"/>
      <c r="K6" s="4"/>
      <c r="L6" s="4"/>
      <c r="M6" s="4"/>
      <c r="P6" s="6"/>
      <c r="Q6" s="9"/>
      <c r="R6" s="6"/>
      <c r="S6" s="6"/>
      <c r="T6" s="6"/>
      <c r="U6" s="6"/>
      <c r="V6" s="6"/>
      <c r="W6" s="4"/>
      <c r="X6" s="4"/>
      <c r="Y6" s="4"/>
      <c r="AB6" s="6"/>
    </row>
    <row r="7" spans="2:28" ht="15.75" customHeight="1" x14ac:dyDescent="0.3">
      <c r="B7" s="24" t="s">
        <v>9</v>
      </c>
      <c r="C7" s="27"/>
      <c r="D7" s="25"/>
      <c r="E7" s="2"/>
      <c r="F7" s="273"/>
      <c r="G7" s="273"/>
      <c r="H7" s="6"/>
      <c r="I7" s="6"/>
      <c r="J7" s="6"/>
      <c r="K7" s="4"/>
      <c r="L7" s="4"/>
      <c r="M7" s="4"/>
      <c r="P7" s="6"/>
      <c r="Q7" s="9"/>
      <c r="R7" s="6"/>
      <c r="S7" s="6"/>
      <c r="T7" s="6"/>
      <c r="U7" s="1"/>
      <c r="V7" s="6"/>
      <c r="W7" s="4"/>
      <c r="X7" s="4"/>
      <c r="Y7" s="4"/>
      <c r="AB7" s="6"/>
    </row>
    <row r="8" spans="2:28" ht="15" customHeight="1" x14ac:dyDescent="0.25">
      <c r="B8" s="305"/>
      <c r="C8" s="304"/>
      <c r="D8" s="355" t="str">
        <f>'Cover Page'!C8</f>
        <v>Principal Life Insurance Company</v>
      </c>
      <c r="E8" s="2"/>
      <c r="F8" s="273"/>
      <c r="G8" s="273"/>
      <c r="H8" s="6"/>
      <c r="I8" s="6"/>
      <c r="J8" s="6"/>
      <c r="K8" s="4"/>
      <c r="L8" s="4"/>
      <c r="M8" s="4"/>
      <c r="P8" s="6"/>
      <c r="Q8" s="9"/>
      <c r="R8" s="6"/>
      <c r="S8" s="6"/>
      <c r="T8" s="6"/>
      <c r="U8" s="6"/>
      <c r="V8" s="6"/>
      <c r="W8" s="4"/>
      <c r="X8" s="4"/>
      <c r="Y8" s="4"/>
      <c r="AB8" s="6"/>
    </row>
    <row r="9" spans="2:28" ht="15.75" customHeight="1" x14ac:dyDescent="0.3">
      <c r="B9" s="30" t="s">
        <v>28</v>
      </c>
      <c r="C9" s="27"/>
      <c r="D9" s="25"/>
      <c r="E9" s="2"/>
      <c r="F9" s="273"/>
      <c r="G9" s="273"/>
      <c r="H9" s="6"/>
      <c r="I9" s="6"/>
      <c r="J9" s="6"/>
      <c r="K9" s="4"/>
      <c r="L9" s="4"/>
      <c r="M9" s="4"/>
      <c r="P9" s="6"/>
      <c r="Q9" s="9"/>
      <c r="R9" s="6"/>
      <c r="S9" s="6"/>
      <c r="T9" s="6"/>
      <c r="U9" s="6"/>
      <c r="V9" s="6"/>
      <c r="W9" s="4"/>
      <c r="X9" s="4"/>
      <c r="Y9" s="4"/>
      <c r="AB9" s="6"/>
    </row>
    <row r="10" spans="2:28" ht="15" customHeight="1" x14ac:dyDescent="0.25">
      <c r="B10" s="305"/>
      <c r="C10" s="304"/>
      <c r="D10" s="355" t="str">
        <f>'Cover Page'!C9</f>
        <v>Principal Financial Group</v>
      </c>
      <c r="E10" s="2"/>
      <c r="F10" s="273"/>
      <c r="G10" s="273"/>
      <c r="H10" s="6"/>
      <c r="I10" s="6"/>
      <c r="J10" s="6"/>
      <c r="K10" s="4"/>
      <c r="L10" s="4"/>
      <c r="M10" s="4"/>
      <c r="P10" s="6"/>
      <c r="Q10" s="9"/>
      <c r="R10" s="6"/>
      <c r="S10" s="6"/>
      <c r="T10" s="6"/>
      <c r="U10" s="6"/>
      <c r="V10" s="6"/>
      <c r="W10" s="4"/>
      <c r="X10" s="4"/>
      <c r="Y10" s="4"/>
      <c r="AB10" s="6"/>
    </row>
    <row r="11" spans="2:28" ht="15.6" x14ac:dyDescent="0.3">
      <c r="B11" s="30" t="s">
        <v>4</v>
      </c>
      <c r="C11" s="27"/>
      <c r="D11" s="25"/>
      <c r="E11" s="2"/>
      <c r="F11" s="1"/>
      <c r="G11" s="1"/>
      <c r="H11" s="6"/>
      <c r="I11" s="6"/>
      <c r="J11" s="6"/>
      <c r="K11" s="4"/>
      <c r="L11" s="4"/>
      <c r="M11" s="4"/>
      <c r="P11" s="6"/>
      <c r="Q11" s="9"/>
      <c r="R11" s="6"/>
      <c r="S11" s="6"/>
      <c r="T11" s="6"/>
      <c r="U11" s="6"/>
      <c r="V11" s="6"/>
      <c r="W11" s="4"/>
      <c r="X11" s="4"/>
      <c r="Y11" s="4"/>
      <c r="AB11" s="6"/>
    </row>
    <row r="12" spans="2:28" x14ac:dyDescent="0.25">
      <c r="B12" s="305"/>
      <c r="C12" s="304"/>
      <c r="D12" s="355" t="str">
        <f>'Cover Page'!C6</f>
        <v>2023</v>
      </c>
      <c r="E12" s="2"/>
      <c r="F12" s="1"/>
      <c r="G12" s="1"/>
      <c r="H12" s="6"/>
      <c r="I12" s="6"/>
      <c r="J12" s="6"/>
      <c r="K12" s="4"/>
      <c r="L12" s="4"/>
      <c r="M12" s="4"/>
      <c r="P12" s="6"/>
      <c r="Q12" s="9"/>
      <c r="R12" s="6"/>
      <c r="S12" s="6"/>
      <c r="T12" s="6"/>
      <c r="U12" s="6"/>
      <c r="V12" s="6"/>
      <c r="W12" s="4"/>
      <c r="X12" s="4"/>
      <c r="Y12" s="4"/>
      <c r="AB12" s="6"/>
    </row>
    <row r="13" spans="2:28" x14ac:dyDescent="0.25">
      <c r="B13" s="164"/>
      <c r="C13" s="27"/>
      <c r="D13" s="27"/>
      <c r="E13" s="4"/>
      <c r="F13" s="4"/>
      <c r="G13" s="4"/>
      <c r="H13" s="4"/>
      <c r="I13" s="4"/>
      <c r="J13" s="4"/>
      <c r="K13" s="4"/>
      <c r="L13" s="4"/>
      <c r="M13" s="4"/>
      <c r="N13" s="5"/>
      <c r="Q13" s="4"/>
      <c r="R13" s="4"/>
      <c r="S13" s="4"/>
      <c r="T13" s="4"/>
      <c r="U13" s="4"/>
      <c r="V13" s="4"/>
      <c r="W13" s="4"/>
      <c r="X13" s="4"/>
      <c r="Y13" s="4"/>
      <c r="Z13" s="5"/>
    </row>
    <row r="14" spans="2:28" s="23" customFormat="1" ht="15.6" thickBot="1" x14ac:dyDescent="0.3">
      <c r="B14" s="25"/>
      <c r="C14" s="25"/>
      <c r="D14" s="25"/>
    </row>
    <row r="15" spans="2:28" s="23" customFormat="1" ht="16.2" thickBot="1" x14ac:dyDescent="0.35">
      <c r="B15" s="25"/>
      <c r="C15" s="25"/>
      <c r="D15" s="25"/>
      <c r="E15" s="280"/>
      <c r="F15" s="281"/>
      <c r="G15" s="281"/>
      <c r="H15" s="281"/>
      <c r="I15" s="281"/>
      <c r="J15" s="234" t="s">
        <v>30</v>
      </c>
      <c r="K15" s="281"/>
      <c r="L15" s="281"/>
      <c r="M15" s="281"/>
      <c r="N15" s="281"/>
      <c r="O15" s="281"/>
      <c r="P15" s="282"/>
      <c r="Q15" s="280"/>
      <c r="R15" s="281"/>
      <c r="S15" s="281"/>
      <c r="T15" s="281"/>
      <c r="U15" s="281"/>
      <c r="V15" s="246" t="s">
        <v>30</v>
      </c>
      <c r="W15" s="281"/>
      <c r="X15" s="281"/>
      <c r="Y15" s="281"/>
      <c r="Z15" s="281"/>
      <c r="AA15" s="281"/>
      <c r="AB15" s="282"/>
    </row>
    <row r="16" spans="2:28" s="23" customFormat="1" ht="15.75" customHeight="1" thickBot="1" x14ac:dyDescent="0.3">
      <c r="B16" s="25"/>
      <c r="C16" s="25"/>
      <c r="D16" s="25"/>
      <c r="E16" s="279"/>
      <c r="F16" s="249"/>
      <c r="G16" s="249"/>
      <c r="H16" s="249"/>
      <c r="I16" s="249"/>
      <c r="J16" s="250" t="s">
        <v>31</v>
      </c>
      <c r="K16" s="249"/>
      <c r="L16" s="249"/>
      <c r="M16" s="249"/>
      <c r="N16" s="249"/>
      <c r="O16" s="249"/>
      <c r="P16" s="251"/>
      <c r="Q16" s="279"/>
      <c r="R16" s="249"/>
      <c r="S16" s="249"/>
      <c r="T16" s="249"/>
      <c r="U16" s="249"/>
      <c r="V16" s="262" t="s">
        <v>32</v>
      </c>
      <c r="W16" s="249"/>
      <c r="X16" s="249"/>
      <c r="Y16" s="249"/>
      <c r="Z16" s="249"/>
      <c r="AA16" s="249"/>
      <c r="AB16" s="251"/>
    </row>
    <row r="17" spans="2:28" s="23" customFormat="1" ht="16.5" customHeight="1" thickBot="1" x14ac:dyDescent="0.35">
      <c r="B17" s="25"/>
      <c r="C17" s="25"/>
      <c r="D17" s="25"/>
      <c r="E17" s="278"/>
      <c r="F17" s="265" t="s">
        <v>33</v>
      </c>
      <c r="G17" s="263"/>
      <c r="H17" s="263"/>
      <c r="I17" s="278"/>
      <c r="J17" s="266" t="s">
        <v>34</v>
      </c>
      <c r="K17" s="263"/>
      <c r="L17" s="263"/>
      <c r="M17" s="283"/>
      <c r="N17" s="307" t="s">
        <v>35</v>
      </c>
      <c r="O17" s="308"/>
      <c r="P17" s="255"/>
      <c r="Q17" s="278"/>
      <c r="R17" s="265" t="s">
        <v>33</v>
      </c>
      <c r="S17" s="263"/>
      <c r="T17" s="263"/>
      <c r="U17" s="278"/>
      <c r="V17" s="265" t="s">
        <v>34</v>
      </c>
      <c r="W17" s="263"/>
      <c r="X17" s="263"/>
      <c r="Y17" s="284"/>
      <c r="Z17" s="287" t="s">
        <v>35</v>
      </c>
      <c r="AA17" s="285"/>
      <c r="AB17" s="286"/>
    </row>
    <row r="18" spans="2:28" s="23" customFormat="1" ht="36" customHeight="1" thickBot="1" x14ac:dyDescent="0.3">
      <c r="B18" s="238"/>
      <c r="C18" s="239"/>
      <c r="D18" s="276" t="s">
        <v>145</v>
      </c>
      <c r="E18" s="187" t="s">
        <v>146</v>
      </c>
      <c r="F18" s="188" t="s">
        <v>147</v>
      </c>
      <c r="G18" s="188" t="s">
        <v>148</v>
      </c>
      <c r="H18" s="189" t="s">
        <v>149</v>
      </c>
      <c r="I18" s="190" t="s">
        <v>146</v>
      </c>
      <c r="J18" s="191" t="s">
        <v>147</v>
      </c>
      <c r="K18" s="191" t="s">
        <v>148</v>
      </c>
      <c r="L18" s="189" t="s">
        <v>150</v>
      </c>
      <c r="M18" s="187" t="s">
        <v>146</v>
      </c>
      <c r="N18" s="188" t="s">
        <v>147</v>
      </c>
      <c r="O18" s="188" t="s">
        <v>148</v>
      </c>
      <c r="P18" s="189" t="s">
        <v>150</v>
      </c>
      <c r="Q18" s="187" t="s">
        <v>146</v>
      </c>
      <c r="R18" s="188" t="s">
        <v>147</v>
      </c>
      <c r="S18" s="188" t="s">
        <v>148</v>
      </c>
      <c r="T18" s="189" t="s">
        <v>149</v>
      </c>
      <c r="U18" s="190" t="s">
        <v>146</v>
      </c>
      <c r="V18" s="191" t="s">
        <v>147</v>
      </c>
      <c r="W18" s="191" t="s">
        <v>148</v>
      </c>
      <c r="X18" s="189" t="s">
        <v>150</v>
      </c>
      <c r="Y18" s="187" t="s">
        <v>146</v>
      </c>
      <c r="Z18" s="188" t="s">
        <v>147</v>
      </c>
      <c r="AA18" s="188" t="s">
        <v>148</v>
      </c>
      <c r="AB18" s="189" t="s">
        <v>150</v>
      </c>
    </row>
    <row r="19" spans="2:28" s="23" customFormat="1" ht="15.75" customHeight="1" thickBot="1" x14ac:dyDescent="0.3">
      <c r="B19" s="274"/>
      <c r="C19" s="275"/>
      <c r="D19" s="277" t="s">
        <v>38</v>
      </c>
      <c r="E19" s="192">
        <v>1</v>
      </c>
      <c r="F19" s="193">
        <v>2</v>
      </c>
      <c r="G19" s="193">
        <v>3</v>
      </c>
      <c r="H19" s="194">
        <v>4</v>
      </c>
      <c r="I19" s="192">
        <v>5</v>
      </c>
      <c r="J19" s="193">
        <v>6</v>
      </c>
      <c r="K19" s="193">
        <v>7</v>
      </c>
      <c r="L19" s="194">
        <v>8</v>
      </c>
      <c r="M19" s="192">
        <v>9</v>
      </c>
      <c r="N19" s="193">
        <v>10</v>
      </c>
      <c r="O19" s="193">
        <v>11</v>
      </c>
      <c r="P19" s="194">
        <v>12</v>
      </c>
      <c r="Q19" s="192">
        <v>13</v>
      </c>
      <c r="R19" s="193">
        <v>14</v>
      </c>
      <c r="S19" s="193">
        <v>15</v>
      </c>
      <c r="T19" s="194">
        <v>16</v>
      </c>
      <c r="U19" s="192">
        <v>17</v>
      </c>
      <c r="V19" s="193">
        <v>18</v>
      </c>
      <c r="W19" s="193">
        <v>19</v>
      </c>
      <c r="X19" s="194">
        <v>20</v>
      </c>
      <c r="Y19" s="192">
        <v>21</v>
      </c>
      <c r="Z19" s="193">
        <v>22</v>
      </c>
      <c r="AA19" s="193">
        <v>23</v>
      </c>
      <c r="AB19" s="194">
        <v>24</v>
      </c>
    </row>
    <row r="20" spans="2:28" s="23" customFormat="1" x14ac:dyDescent="0.25">
      <c r="B20" s="165" t="s">
        <v>3</v>
      </c>
      <c r="C20" s="166" t="s">
        <v>151</v>
      </c>
      <c r="D20" s="167"/>
      <c r="E20" s="195"/>
      <c r="F20" s="196"/>
      <c r="G20" s="196"/>
      <c r="H20" s="197"/>
      <c r="I20" s="195"/>
      <c r="J20" s="196"/>
      <c r="K20" s="196"/>
      <c r="L20" s="197"/>
      <c r="M20" s="195"/>
      <c r="N20" s="196"/>
      <c r="O20" s="196"/>
      <c r="P20" s="197"/>
      <c r="Q20" s="195"/>
      <c r="R20" s="196"/>
      <c r="S20" s="196"/>
      <c r="T20" s="197"/>
      <c r="U20" s="195"/>
      <c r="V20" s="196"/>
      <c r="W20" s="196"/>
      <c r="X20" s="197"/>
      <c r="Y20" s="195"/>
      <c r="Z20" s="196"/>
      <c r="AA20" s="196"/>
      <c r="AB20" s="197"/>
    </row>
    <row r="21" spans="2:28" s="23" customFormat="1" x14ac:dyDescent="0.25">
      <c r="B21" s="168"/>
      <c r="C21" s="51">
        <v>1.1000000000000001</v>
      </c>
      <c r="D21" s="169" t="s">
        <v>152</v>
      </c>
      <c r="E21" s="198"/>
      <c r="F21" s="199"/>
      <c r="G21" s="127"/>
      <c r="H21" s="125"/>
      <c r="I21" s="198"/>
      <c r="J21" s="199"/>
      <c r="K21" s="127"/>
      <c r="L21" s="125"/>
      <c r="M21" s="198"/>
      <c r="N21" s="199"/>
      <c r="O21" s="127"/>
      <c r="P21" s="125"/>
      <c r="Q21" s="198"/>
      <c r="R21" s="199"/>
      <c r="S21" s="127"/>
      <c r="T21" s="125"/>
      <c r="U21" s="198"/>
      <c r="V21" s="199"/>
      <c r="W21" s="127"/>
      <c r="X21" s="125"/>
      <c r="Y21" s="198"/>
      <c r="Z21" s="199"/>
      <c r="AA21" s="127"/>
      <c r="AB21" s="125"/>
    </row>
    <row r="22" spans="2:28" s="23" customFormat="1" ht="30" x14ac:dyDescent="0.25">
      <c r="B22" s="168"/>
      <c r="C22" s="51">
        <v>1.2</v>
      </c>
      <c r="D22" s="170" t="s">
        <v>153</v>
      </c>
      <c r="E22" s="200"/>
      <c r="F22" s="201"/>
      <c r="G22" s="367">
        <f>'Pt 1 Summary of Data'!F24</f>
        <v>0</v>
      </c>
      <c r="H22" s="363">
        <f>SUM(E22:G22)</f>
        <v>0</v>
      </c>
      <c r="I22" s="200"/>
      <c r="J22" s="201"/>
      <c r="K22" s="367">
        <f>'Pt 1 Summary of Data'!H24</f>
        <v>0</v>
      </c>
      <c r="L22" s="363">
        <f>SUM(I22:K22)</f>
        <v>0</v>
      </c>
      <c r="M22" s="200"/>
      <c r="N22" s="201"/>
      <c r="O22" s="367">
        <f>'Pt 1 Summary of Data'!J24</f>
        <v>0</v>
      </c>
      <c r="P22" s="363">
        <f>SUM(M22:O22)</f>
        <v>0</v>
      </c>
      <c r="Q22" s="200"/>
      <c r="R22" s="201"/>
      <c r="S22" s="367">
        <f>'Pt 1 Summary of Data'!L24</f>
        <v>0</v>
      </c>
      <c r="T22" s="363">
        <f>SUM(Q22:S22)</f>
        <v>0</v>
      </c>
      <c r="U22" s="364">
        <v>84494780.386328101</v>
      </c>
      <c r="V22" s="364">
        <v>97426260.757610157</v>
      </c>
      <c r="W22" s="367">
        <f>'Pt 1 Summary of Data'!N24</f>
        <v>108315452.72998911</v>
      </c>
      <c r="X22" s="363">
        <f>SUM(U22:W22)</f>
        <v>290236493.87392735</v>
      </c>
      <c r="Y22" s="368">
        <v>41615797.662973054</v>
      </c>
      <c r="Z22" s="364">
        <v>50659456.523324929</v>
      </c>
      <c r="AA22" s="367">
        <f>'Pt 1 Summary of Data'!P24</f>
        <v>49114061.003004022</v>
      </c>
      <c r="AB22" s="363">
        <f>SUM(Y22:AA22)</f>
        <v>141389315.189302</v>
      </c>
    </row>
    <row r="23" spans="2:28" s="23" customFormat="1" x14ac:dyDescent="0.25">
      <c r="B23" s="168"/>
      <c r="C23" s="51">
        <v>1.3</v>
      </c>
      <c r="D23" s="170" t="s">
        <v>154</v>
      </c>
      <c r="E23" s="366">
        <f>SUM(E$22)</f>
        <v>0</v>
      </c>
      <c r="F23" s="366">
        <f>SUM(F$22)</f>
        <v>0</v>
      </c>
      <c r="G23" s="366">
        <f>SUM(G$22:G$22)</f>
        <v>0</v>
      </c>
      <c r="H23" s="363">
        <f>SUM(E23:G23)</f>
        <v>0</v>
      </c>
      <c r="I23" s="366">
        <f>SUM(I$22:I$22)</f>
        <v>0</v>
      </c>
      <c r="J23" s="366">
        <f>SUM(J$22:J$22)</f>
        <v>0</v>
      </c>
      <c r="K23" s="366">
        <f>SUM(K$22:K$22)</f>
        <v>0</v>
      </c>
      <c r="L23" s="363">
        <f>SUM(I23:K23)</f>
        <v>0</v>
      </c>
      <c r="M23" s="366">
        <f>SUM(M$22:M$22)</f>
        <v>0</v>
      </c>
      <c r="N23" s="366">
        <f>SUM(N$22:N$22)</f>
        <v>0</v>
      </c>
      <c r="O23" s="366">
        <f>SUM(O$22:O$22)</f>
        <v>0</v>
      </c>
      <c r="P23" s="363">
        <f>SUM(M23:O23)</f>
        <v>0</v>
      </c>
      <c r="Q23" s="366">
        <f>SUM(Q$22:Q$22)</f>
        <v>0</v>
      </c>
      <c r="R23" s="366">
        <f>SUM(R$22:R$22)</f>
        <v>0</v>
      </c>
      <c r="S23" s="366">
        <f>SUM(S$22:S$22)</f>
        <v>0</v>
      </c>
      <c r="T23" s="363">
        <f>SUM(Q23:S23)</f>
        <v>0</v>
      </c>
      <c r="U23" s="366">
        <f>SUM(U$22:U$22)</f>
        <v>84494780.386328101</v>
      </c>
      <c r="V23" s="366">
        <f>SUM(V$22:V$22)</f>
        <v>97426260.757610157</v>
      </c>
      <c r="W23" s="366">
        <f>SUM(W$22:W$22)</f>
        <v>108315452.72998911</v>
      </c>
      <c r="X23" s="363">
        <f>SUM(U23:W23)</f>
        <v>290236493.87392735</v>
      </c>
      <c r="Y23" s="366">
        <f>SUM(Y$22:Y$22)</f>
        <v>41615797.662973054</v>
      </c>
      <c r="Z23" s="366">
        <f>SUM(Z$22:Z$22)</f>
        <v>50659456.523324929</v>
      </c>
      <c r="AA23" s="366">
        <f>SUM(AA$22:AA$22)</f>
        <v>49114061.003004022</v>
      </c>
      <c r="AB23" s="363">
        <f>SUM(Y23:AA23)</f>
        <v>141389315.189302</v>
      </c>
    </row>
    <row r="24" spans="2:28" s="23" customFormat="1" x14ac:dyDescent="0.25">
      <c r="B24" s="171"/>
      <c r="C24" s="77"/>
      <c r="D24" s="172" t="s">
        <v>155</v>
      </c>
      <c r="E24" s="202"/>
      <c r="F24" s="203"/>
      <c r="G24" s="203"/>
      <c r="H24" s="204"/>
      <c r="I24" s="202"/>
      <c r="J24" s="203"/>
      <c r="K24" s="203"/>
      <c r="L24" s="204"/>
      <c r="M24" s="202"/>
      <c r="N24" s="203"/>
      <c r="O24" s="203"/>
      <c r="P24" s="204"/>
      <c r="Q24" s="202"/>
      <c r="R24" s="203"/>
      <c r="S24" s="203"/>
      <c r="T24" s="204"/>
      <c r="U24" s="202"/>
      <c r="V24" s="203"/>
      <c r="W24" s="203"/>
      <c r="X24" s="204"/>
      <c r="Y24" s="202"/>
      <c r="Z24" s="203"/>
      <c r="AA24" s="203"/>
      <c r="AB24" s="204"/>
    </row>
    <row r="25" spans="2:28" s="23" customFormat="1" x14ac:dyDescent="0.25">
      <c r="B25" s="173" t="s">
        <v>6</v>
      </c>
      <c r="C25" s="42" t="s">
        <v>156</v>
      </c>
      <c r="D25" s="169"/>
      <c r="E25" s="205"/>
      <c r="F25" s="196"/>
      <c r="G25" s="196"/>
      <c r="H25" s="206"/>
      <c r="I25" s="205"/>
      <c r="J25" s="196"/>
      <c r="K25" s="196"/>
      <c r="L25" s="206"/>
      <c r="M25" s="205"/>
      <c r="N25" s="196"/>
      <c r="O25" s="196"/>
      <c r="P25" s="206"/>
      <c r="Q25" s="205"/>
      <c r="R25" s="196"/>
      <c r="S25" s="196"/>
      <c r="T25" s="206"/>
      <c r="U25" s="205"/>
      <c r="V25" s="196"/>
      <c r="W25" s="196"/>
      <c r="X25" s="206"/>
      <c r="Y25" s="205"/>
      <c r="Z25" s="196"/>
      <c r="AA25" s="196"/>
      <c r="AB25" s="206"/>
    </row>
    <row r="26" spans="2:28" s="23" customFormat="1" x14ac:dyDescent="0.25">
      <c r="B26" s="168"/>
      <c r="C26" s="51">
        <v>2.1</v>
      </c>
      <c r="D26" s="170" t="s">
        <v>157</v>
      </c>
      <c r="E26" s="207"/>
      <c r="F26" s="201"/>
      <c r="G26" s="360">
        <f>'Pt 1 Summary of Data'!F21</f>
        <v>0</v>
      </c>
      <c r="H26" s="363">
        <f>SUM(E26:G26)</f>
        <v>0</v>
      </c>
      <c r="I26" s="207"/>
      <c r="J26" s="201"/>
      <c r="K26" s="360">
        <f>'Pt 1 Summary of Data'!H21</f>
        <v>0</v>
      </c>
      <c r="L26" s="363">
        <f>SUM(I26:K26)</f>
        <v>0</v>
      </c>
      <c r="M26" s="207"/>
      <c r="N26" s="201"/>
      <c r="O26" s="360">
        <f>'Pt 1 Summary of Data'!J21</f>
        <v>0</v>
      </c>
      <c r="P26" s="363">
        <f>SUM(M26:O26)</f>
        <v>0</v>
      </c>
      <c r="Q26" s="207"/>
      <c r="R26" s="201"/>
      <c r="S26" s="360">
        <f>'Pt 1 Summary of Data'!L21</f>
        <v>0</v>
      </c>
      <c r="T26" s="363">
        <f>SUM(Q26:S26)</f>
        <v>0</v>
      </c>
      <c r="U26" s="365">
        <v>141084730.66525561</v>
      </c>
      <c r="V26" s="364">
        <v>158088998.25000101</v>
      </c>
      <c r="W26" s="360">
        <f>'Pt 1 Summary of Data'!N21</f>
        <v>169506019.32999936</v>
      </c>
      <c r="X26" s="363">
        <f>SUM(U26:W26)</f>
        <v>468679748.24525595</v>
      </c>
      <c r="Y26" s="365">
        <v>60197430.165336803</v>
      </c>
      <c r="Z26" s="364">
        <v>68407027.660000011</v>
      </c>
      <c r="AA26" s="360">
        <f>'Pt 1 Summary of Data'!P21</f>
        <v>65089810.999999978</v>
      </c>
      <c r="AB26" s="363">
        <f>SUM(Y26:AA26)</f>
        <v>193694268.82533678</v>
      </c>
    </row>
    <row r="27" spans="2:28" s="23" customFormat="1" ht="30" x14ac:dyDescent="0.25">
      <c r="B27" s="168"/>
      <c r="C27" s="51">
        <v>2.2000000000000002</v>
      </c>
      <c r="D27" s="170" t="s">
        <v>158</v>
      </c>
      <c r="E27" s="207"/>
      <c r="F27" s="201"/>
      <c r="G27" s="360">
        <f>'Pt 1 Summary of Data'!F35</f>
        <v>0</v>
      </c>
      <c r="H27" s="363">
        <f>SUM(E27:G27)</f>
        <v>0</v>
      </c>
      <c r="I27" s="207"/>
      <c r="J27" s="201"/>
      <c r="K27" s="360">
        <f>'Pt 1 Summary of Data'!H35</f>
        <v>0</v>
      </c>
      <c r="L27" s="363">
        <f>SUM(I27:K27)</f>
        <v>0</v>
      </c>
      <c r="M27" s="207"/>
      <c r="N27" s="201"/>
      <c r="O27" s="360">
        <f>'Pt 1 Summary of Data'!J35</f>
        <v>0</v>
      </c>
      <c r="P27" s="363">
        <f>SUM(M27:O27)</f>
        <v>0</v>
      </c>
      <c r="Q27" s="207"/>
      <c r="R27" s="201"/>
      <c r="S27" s="360">
        <f>'Pt 1 Summary of Data'!L35</f>
        <v>0</v>
      </c>
      <c r="T27" s="363">
        <f>SUM(Q27:S27)</f>
        <v>0</v>
      </c>
      <c r="U27" s="365">
        <v>4271629.0006552851</v>
      </c>
      <c r="V27" s="364">
        <v>5180012.347596488</v>
      </c>
      <c r="W27" s="360">
        <f>'Pt 1 Summary of Data'!N35</f>
        <v>4738457.5527587282</v>
      </c>
      <c r="X27" s="363">
        <f>SUM(U27:W27)</f>
        <v>14190098.901010502</v>
      </c>
      <c r="Y27" s="365">
        <v>1822590.9247756719</v>
      </c>
      <c r="Z27" s="364">
        <v>2241584.1344712358</v>
      </c>
      <c r="AA27" s="360">
        <f>'Pt 1 Summary of Data'!P35</f>
        <v>1820884.1547797192</v>
      </c>
      <c r="AB27" s="363">
        <f>SUM(Y27:AA27)</f>
        <v>5885059.2140266271</v>
      </c>
    </row>
    <row r="28" spans="2:28" s="23" customFormat="1" x14ac:dyDescent="0.25">
      <c r="B28" s="168"/>
      <c r="C28" s="51">
        <v>2.2999999999999998</v>
      </c>
      <c r="D28" s="170" t="s">
        <v>159</v>
      </c>
      <c r="E28" s="360">
        <f t="shared" ref="E28:AA28" si="0">E$26-E$27</f>
        <v>0</v>
      </c>
      <c r="F28" s="360">
        <f t="shared" si="0"/>
        <v>0</v>
      </c>
      <c r="G28" s="360">
        <f t="shared" si="0"/>
        <v>0</v>
      </c>
      <c r="H28" s="337">
        <f>H$26-H$27</f>
        <v>0</v>
      </c>
      <c r="I28" s="360">
        <f>I$26-I$27</f>
        <v>0</v>
      </c>
      <c r="J28" s="360">
        <f>J$26-J$27</f>
        <v>0</v>
      </c>
      <c r="K28" s="360">
        <f t="shared" si="0"/>
        <v>0</v>
      </c>
      <c r="L28" s="337">
        <f>L$26-L$27</f>
        <v>0</v>
      </c>
      <c r="M28" s="360">
        <f t="shared" si="0"/>
        <v>0</v>
      </c>
      <c r="N28" s="360">
        <f t="shared" si="0"/>
        <v>0</v>
      </c>
      <c r="O28" s="360">
        <f t="shared" si="0"/>
        <v>0</v>
      </c>
      <c r="P28" s="337">
        <f>P$26-P$27</f>
        <v>0</v>
      </c>
      <c r="Q28" s="360">
        <f t="shared" si="0"/>
        <v>0</v>
      </c>
      <c r="R28" s="360">
        <f t="shared" si="0"/>
        <v>0</v>
      </c>
      <c r="S28" s="360">
        <f t="shared" si="0"/>
        <v>0</v>
      </c>
      <c r="T28" s="337">
        <f>T$26-T$27</f>
        <v>0</v>
      </c>
      <c r="U28" s="360">
        <f t="shared" si="0"/>
        <v>136813101.66460031</v>
      </c>
      <c r="V28" s="360">
        <f t="shared" si="0"/>
        <v>152908985.90240452</v>
      </c>
      <c r="W28" s="360">
        <f t="shared" si="0"/>
        <v>164767561.77724063</v>
      </c>
      <c r="X28" s="337">
        <f>X$26-X$27</f>
        <v>454489649.34424543</v>
      </c>
      <c r="Y28" s="360">
        <f t="shared" si="0"/>
        <v>58374839.240561128</v>
      </c>
      <c r="Z28" s="360">
        <f t="shared" si="0"/>
        <v>66165443.525528774</v>
      </c>
      <c r="AA28" s="360">
        <f t="shared" si="0"/>
        <v>63268926.84522026</v>
      </c>
      <c r="AB28" s="337">
        <f>AB$26-AB$27</f>
        <v>187809209.61131015</v>
      </c>
    </row>
    <row r="29" spans="2:28" s="23" customFormat="1" x14ac:dyDescent="0.25">
      <c r="B29" s="171"/>
      <c r="C29" s="77"/>
      <c r="D29" s="174"/>
      <c r="E29" s="208"/>
      <c r="F29" s="209"/>
      <c r="G29" s="209"/>
      <c r="H29" s="210"/>
      <c r="I29" s="208"/>
      <c r="J29" s="209"/>
      <c r="K29" s="209"/>
      <c r="L29" s="210"/>
      <c r="M29" s="208"/>
      <c r="N29" s="209"/>
      <c r="O29" s="209"/>
      <c r="P29" s="210"/>
      <c r="Q29" s="208"/>
      <c r="R29" s="209"/>
      <c r="S29" s="209"/>
      <c r="T29" s="210"/>
      <c r="U29" s="208"/>
      <c r="V29" s="209"/>
      <c r="W29" s="209"/>
      <c r="X29" s="210"/>
      <c r="Y29" s="208"/>
      <c r="Z29" s="209"/>
      <c r="AA29" s="209"/>
      <c r="AB29" s="210"/>
    </row>
    <row r="30" spans="2:28" s="23" customFormat="1" x14ac:dyDescent="0.25">
      <c r="B30" s="173" t="s">
        <v>8</v>
      </c>
      <c r="C30" s="175">
        <v>3.1</v>
      </c>
      <c r="D30" s="176" t="s">
        <v>160</v>
      </c>
      <c r="E30" s="211"/>
      <c r="F30" s="212"/>
      <c r="G30" s="213">
        <f>'Pt 1 Summary of Data'!F49</f>
        <v>0</v>
      </c>
      <c r="H30" s="214">
        <f>SUM(E30:G30)</f>
        <v>0</v>
      </c>
      <c r="I30" s="215"/>
      <c r="J30" s="212"/>
      <c r="K30" s="358">
        <f>'Pt 1 Summary of Data'!H49</f>
        <v>0</v>
      </c>
      <c r="L30" s="357">
        <f>SUM(I30:K30)</f>
        <v>0</v>
      </c>
      <c r="M30" s="215"/>
      <c r="N30" s="212"/>
      <c r="O30" s="358">
        <f>'Pt 1 Summary of Data'!J49</f>
        <v>0</v>
      </c>
      <c r="P30" s="357">
        <f>SUM(M30:O30)</f>
        <v>0</v>
      </c>
      <c r="Q30" s="211"/>
      <c r="R30" s="212"/>
      <c r="S30" s="359">
        <f>'Pt 1 Summary of Data'!L49</f>
        <v>0</v>
      </c>
      <c r="T30" s="357">
        <f>SUM(Q30:S30)</f>
        <v>0</v>
      </c>
      <c r="U30" s="362">
        <v>211251.4992243083</v>
      </c>
      <c r="V30" s="361">
        <v>233933.91666666666</v>
      </c>
      <c r="W30" s="358">
        <f>'Pt 1 Summary of Data'!N49</f>
        <v>252986.58333333334</v>
      </c>
      <c r="X30" s="357">
        <f>SUM(U30:W30)</f>
        <v>698171.9992243083</v>
      </c>
      <c r="Y30" s="362">
        <v>105834.15765765765</v>
      </c>
      <c r="Z30" s="361">
        <v>116111.83333333333</v>
      </c>
      <c r="AA30" s="358">
        <f>'Pt 1 Summary of Data'!P49</f>
        <v>111430.91666666667</v>
      </c>
      <c r="AB30" s="357">
        <f>SUM(Y30:AA30)</f>
        <v>333376.90765765763</v>
      </c>
    </row>
    <row r="31" spans="2:28" s="23" customFormat="1" x14ac:dyDescent="0.25">
      <c r="B31" s="177"/>
      <c r="C31" s="178"/>
      <c r="D31" s="179"/>
      <c r="E31" s="208"/>
      <c r="F31" s="209"/>
      <c r="G31" s="209"/>
      <c r="H31" s="210"/>
      <c r="I31" s="216"/>
      <c r="J31" s="217"/>
      <c r="K31" s="217"/>
      <c r="L31" s="218"/>
      <c r="M31" s="216"/>
      <c r="N31" s="217"/>
      <c r="O31" s="217"/>
      <c r="P31" s="218"/>
      <c r="Q31" s="208"/>
      <c r="R31" s="209"/>
      <c r="S31" s="209"/>
      <c r="T31" s="210"/>
      <c r="U31" s="216"/>
      <c r="V31" s="217"/>
      <c r="W31" s="217"/>
      <c r="X31" s="218"/>
      <c r="Y31" s="216"/>
      <c r="Z31" s="217"/>
      <c r="AA31" s="217"/>
      <c r="AB31" s="218"/>
    </row>
    <row r="32" spans="2:28" s="23" customFormat="1" ht="30" customHeight="1" x14ac:dyDescent="0.25">
      <c r="B32" s="309" t="s">
        <v>11</v>
      </c>
      <c r="C32" s="235"/>
      <c r="D32" s="236" t="s">
        <v>161</v>
      </c>
      <c r="E32" s="219"/>
      <c r="F32" s="220"/>
      <c r="G32" s="220"/>
      <c r="H32" s="221"/>
      <c r="I32" s="219"/>
      <c r="J32" s="222"/>
      <c r="K32" s="220"/>
      <c r="L32" s="221"/>
      <c r="M32" s="219"/>
      <c r="N32" s="223"/>
      <c r="O32" s="220"/>
      <c r="P32" s="221"/>
      <c r="Q32" s="219"/>
      <c r="R32" s="220"/>
      <c r="S32" s="220"/>
      <c r="T32" s="221"/>
      <c r="U32" s="219"/>
      <c r="V32" s="222"/>
      <c r="W32" s="220"/>
      <c r="X32" s="221"/>
      <c r="Y32" s="219"/>
      <c r="Z32" s="223"/>
      <c r="AA32" s="220"/>
      <c r="AB32" s="221"/>
    </row>
    <row r="33" spans="2:28" s="23" customFormat="1" ht="15.6" x14ac:dyDescent="0.3">
      <c r="B33" s="180"/>
      <c r="C33" s="25">
        <v>4.0999999999999996</v>
      </c>
      <c r="D33" s="181" t="s">
        <v>162</v>
      </c>
      <c r="E33" s="224"/>
      <c r="F33" s="225"/>
      <c r="G33" s="225"/>
      <c r="H33" s="356" t="str">
        <f>IF(H30&lt;1000,"Not Required to Calculate",H23/H28)</f>
        <v>Not Required to Calculate</v>
      </c>
      <c r="I33" s="224"/>
      <c r="J33" s="225"/>
      <c r="K33" s="225"/>
      <c r="L33" s="356" t="str">
        <f>IF(L30&lt;1000,"Not Required to Calculate",L23/L28)</f>
        <v>Not Required to Calculate</v>
      </c>
      <c r="M33" s="224"/>
      <c r="N33" s="225"/>
      <c r="O33" s="225"/>
      <c r="P33" s="356" t="str">
        <f>IF(P30&lt;1000,"Not Required to Calculate",P23/P28)</f>
        <v>Not Required to Calculate</v>
      </c>
      <c r="Q33" s="224"/>
      <c r="R33" s="225"/>
      <c r="S33" s="225"/>
      <c r="T33" s="226" t="str">
        <f>IF(T30&lt;1000,"Not Required to Calculate",T23/T28)</f>
        <v>Not Required to Calculate</v>
      </c>
      <c r="U33" s="224"/>
      <c r="V33" s="225"/>
      <c r="W33" s="225"/>
      <c r="X33" s="356">
        <f>IF(X30&lt;1000,"Not Required to Calculate",X23/X28)</f>
        <v>0.63859868820487187</v>
      </c>
      <c r="Y33" s="224"/>
      <c r="Z33" s="225"/>
      <c r="AA33" s="225"/>
      <c r="AB33" s="375">
        <f>IF(AB30&lt;1000,"Not Required to Calculate",AB23/AB28)</f>
        <v>0.75283483425504671</v>
      </c>
    </row>
    <row r="34" spans="2:28" s="23" customFormat="1" ht="15.6" thickBot="1" x14ac:dyDescent="0.3">
      <c r="B34" s="182"/>
      <c r="C34" s="183"/>
      <c r="D34" s="184"/>
      <c r="E34" s="227"/>
      <c r="F34" s="228"/>
      <c r="G34" s="228"/>
      <c r="H34" s="229"/>
      <c r="I34" s="227"/>
      <c r="J34" s="228"/>
      <c r="K34" s="228"/>
      <c r="L34" s="229"/>
      <c r="M34" s="227"/>
      <c r="N34" s="228"/>
      <c r="O34" s="228"/>
      <c r="P34" s="229"/>
      <c r="Q34" s="227"/>
      <c r="R34" s="228"/>
      <c r="S34" s="228"/>
      <c r="T34" s="229"/>
      <c r="U34" s="227"/>
      <c r="V34" s="228"/>
      <c r="W34" s="228"/>
      <c r="X34" s="229"/>
      <c r="Y34" s="227"/>
      <c r="Z34" s="228"/>
      <c r="AA34" s="228"/>
      <c r="AB34" s="229"/>
    </row>
    <row r="35" spans="2:28" s="23" customFormat="1" ht="15.6" x14ac:dyDescent="0.3">
      <c r="B35" s="185"/>
      <c r="N35" s="12"/>
      <c r="Z35" s="12"/>
    </row>
    <row r="36" spans="2:28" s="23" customFormat="1" x14ac:dyDescent="0.25">
      <c r="B36" s="12"/>
      <c r="N36" s="12"/>
      <c r="U36" s="374"/>
      <c r="V36" s="374"/>
      <c r="W36" s="374"/>
      <c r="Y36" s="374"/>
      <c r="Z36" s="374"/>
      <c r="AA36" s="374"/>
    </row>
    <row r="37" spans="2:28" s="23" customFormat="1" ht="15.6" x14ac:dyDescent="0.3">
      <c r="C37" s="104" t="s">
        <v>69</v>
      </c>
      <c r="D37" s="104"/>
      <c r="E37" s="104"/>
      <c r="N37" s="12"/>
      <c r="Q37" s="185"/>
      <c r="Z37" s="12"/>
    </row>
    <row r="38" spans="2:28" s="23" customFormat="1" ht="15.6" x14ac:dyDescent="0.3">
      <c r="C38" s="104"/>
      <c r="D38" s="237" t="s">
        <v>18</v>
      </c>
      <c r="E38" s="237"/>
      <c r="N38" s="12"/>
      <c r="Z38" s="12"/>
    </row>
    <row r="39" spans="2:28" s="23" customFormat="1" ht="15.6" x14ac:dyDescent="0.3">
      <c r="C39" s="104"/>
      <c r="D39" s="104" t="s">
        <v>70</v>
      </c>
      <c r="E39" s="27"/>
      <c r="N39" s="12"/>
      <c r="Q39" s="28"/>
      <c r="Z39" s="12"/>
    </row>
    <row r="40" spans="2:28" s="23" customFormat="1" ht="15.6" x14ac:dyDescent="0.3">
      <c r="C40" s="104"/>
      <c r="D40" s="104" t="s">
        <v>71</v>
      </c>
      <c r="E40" s="27"/>
      <c r="G40" s="25"/>
      <c r="N40" s="12"/>
      <c r="Q40" s="28"/>
      <c r="Z40" s="12"/>
    </row>
    <row r="41" spans="2:28" s="23" customFormat="1" ht="15.6" x14ac:dyDescent="0.25">
      <c r="C41" s="27"/>
      <c r="D41" s="186" t="s">
        <v>72</v>
      </c>
      <c r="E41" s="186"/>
      <c r="N41" s="12"/>
      <c r="Z41" s="12"/>
    </row>
    <row r="42" spans="2:28" s="23" customFormat="1" ht="15.6" x14ac:dyDescent="0.25">
      <c r="C42" s="186"/>
      <c r="D42" s="186"/>
      <c r="E42" s="25"/>
      <c r="N42" s="12"/>
      <c r="Z42" s="12"/>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heetViews>
  <sheetFormatPr defaultRowHeight="15" x14ac:dyDescent="0.25"/>
  <cols>
    <col min="1" max="1" width="1.88671875" customWidth="1"/>
    <col min="2" max="2" width="92.44140625" style="11" bestFit="1" customWidth="1"/>
    <col min="3" max="3" width="33.33203125" bestFit="1" customWidth="1"/>
  </cols>
  <sheetData>
    <row r="1" spans="2:3" ht="15.6" x14ac:dyDescent="0.3">
      <c r="B1" s="13" t="s">
        <v>0</v>
      </c>
    </row>
    <row r="2" spans="2:3" ht="15.6" x14ac:dyDescent="0.3">
      <c r="B2" s="13" t="s">
        <v>110</v>
      </c>
    </row>
    <row r="3" spans="2:3" ht="15.6" x14ac:dyDescent="0.3">
      <c r="B3" s="13" t="s">
        <v>163</v>
      </c>
    </row>
    <row r="4" spans="2:3" ht="15.6" x14ac:dyDescent="0.3">
      <c r="B4" s="13"/>
    </row>
    <row r="5" spans="2:3" ht="15.6" x14ac:dyDescent="0.3">
      <c r="B5" s="24" t="s">
        <v>26</v>
      </c>
    </row>
    <row r="6" spans="2:3" x14ac:dyDescent="0.25">
      <c r="B6" s="354">
        <f>'Cover Page'!C7</f>
        <v>0</v>
      </c>
    </row>
    <row r="7" spans="2:3" ht="15.75" customHeight="1" x14ac:dyDescent="0.3">
      <c r="B7" s="24" t="s">
        <v>9</v>
      </c>
      <c r="C7" s="321" t="s">
        <v>164</v>
      </c>
    </row>
    <row r="8" spans="2:3" ht="15.75" customHeight="1" x14ac:dyDescent="0.3">
      <c r="B8" s="369" t="str">
        <f>'Cover Page'!C8</f>
        <v>Principal Life Insurance Company</v>
      </c>
    </row>
    <row r="9" spans="2:3" ht="15.75" customHeight="1" x14ac:dyDescent="0.3">
      <c r="B9" s="30" t="s">
        <v>28</v>
      </c>
    </row>
    <row r="10" spans="2:3" ht="15.75" customHeight="1" x14ac:dyDescent="0.3">
      <c r="B10" s="369" t="str">
        <f>'Cover Page'!C9</f>
        <v>Principal Financial Group</v>
      </c>
    </row>
    <row r="11" spans="2:3" ht="15.6" x14ac:dyDescent="0.3">
      <c r="B11" s="30" t="s">
        <v>4</v>
      </c>
    </row>
    <row r="12" spans="2:3" x14ac:dyDescent="0.25">
      <c r="B12" s="346" t="str">
        <f>'Cover Page'!C6</f>
        <v>2023</v>
      </c>
    </row>
    <row r="13" spans="2:3" ht="15.6" x14ac:dyDescent="0.3">
      <c r="B13" s="30"/>
    </row>
    <row r="14" spans="2:3" ht="15.6" x14ac:dyDescent="0.3">
      <c r="B14" s="30"/>
    </row>
    <row r="15" spans="2:3" s="11" customFormat="1" ht="15.6" x14ac:dyDescent="0.3">
      <c r="B15" s="30"/>
    </row>
    <row r="16" spans="2:3" s="11" customFormat="1" ht="16.2" thickBot="1" x14ac:dyDescent="0.35">
      <c r="B16" s="230"/>
      <c r="C16" s="315" t="s">
        <v>165</v>
      </c>
    </row>
    <row r="17" spans="2:3" s="11" customFormat="1" ht="47.4" thickBot="1" x14ac:dyDescent="0.3">
      <c r="B17" s="316" t="s">
        <v>166</v>
      </c>
      <c r="C17" s="298"/>
    </row>
    <row r="18" spans="2:3" s="11" customFormat="1" ht="46.8" x14ac:dyDescent="0.3">
      <c r="B18" s="317" t="s">
        <v>167</v>
      </c>
      <c r="C18" s="322"/>
    </row>
    <row r="19" spans="2:3" s="11" customFormat="1" x14ac:dyDescent="0.25">
      <c r="B19" s="296" t="s">
        <v>168</v>
      </c>
      <c r="C19" s="290"/>
    </row>
    <row r="20" spans="2:3" s="11" customFormat="1" x14ac:dyDescent="0.25">
      <c r="B20" s="294" t="s">
        <v>169</v>
      </c>
      <c r="C20" s="295"/>
    </row>
    <row r="21" spans="2:3" s="11" customFormat="1" x14ac:dyDescent="0.25">
      <c r="B21" s="297"/>
      <c r="C21" s="298"/>
    </row>
    <row r="22" spans="2:3" s="11" customFormat="1" x14ac:dyDescent="0.25">
      <c r="B22" s="297"/>
      <c r="C22" s="298"/>
    </row>
    <row r="23" spans="2:3" s="11" customFormat="1" x14ac:dyDescent="0.25">
      <c r="B23" s="297"/>
      <c r="C23" s="298"/>
    </row>
    <row r="24" spans="2:3" s="11" customFormat="1" x14ac:dyDescent="0.25">
      <c r="B24" s="297"/>
      <c r="C24" s="298"/>
    </row>
    <row r="25" spans="2:3" s="11" customFormat="1" x14ac:dyDescent="0.25">
      <c r="B25" s="297"/>
      <c r="C25" s="298"/>
    </row>
    <row r="26" spans="2:3" s="11" customFormat="1" x14ac:dyDescent="0.25">
      <c r="B26" s="297"/>
      <c r="C26" s="298"/>
    </row>
    <row r="27" spans="2:3" s="11" customFormat="1" x14ac:dyDescent="0.25">
      <c r="B27" s="297"/>
      <c r="C27" s="298"/>
    </row>
    <row r="28" spans="2:3" s="11" customFormat="1" x14ac:dyDescent="0.25">
      <c r="B28" s="297"/>
      <c r="C28" s="298"/>
    </row>
    <row r="29" spans="2:3" s="11" customFormat="1" x14ac:dyDescent="0.25">
      <c r="B29" s="297"/>
      <c r="C29" s="298"/>
    </row>
    <row r="30" spans="2:3" s="11" customFormat="1" x14ac:dyDescent="0.25">
      <c r="B30" s="297"/>
      <c r="C30" s="298"/>
    </row>
    <row r="31" spans="2:3" s="11" customFormat="1" x14ac:dyDescent="0.25">
      <c r="B31" s="299"/>
      <c r="C31" s="300"/>
    </row>
    <row r="32" spans="2:3" s="11" customFormat="1" ht="46.8" x14ac:dyDescent="0.3">
      <c r="B32" s="318" t="s">
        <v>170</v>
      </c>
      <c r="C32" s="301"/>
    </row>
    <row r="33" spans="2:3" s="11" customFormat="1" x14ac:dyDescent="0.25">
      <c r="B33" s="292" t="s">
        <v>171</v>
      </c>
      <c r="C33" s="293" t="s">
        <v>172</v>
      </c>
    </row>
    <row r="34" spans="2:3" s="11" customFormat="1" x14ac:dyDescent="0.25">
      <c r="B34" s="319"/>
      <c r="C34" s="291"/>
    </row>
    <row r="35" spans="2:3" s="11" customFormat="1" x14ac:dyDescent="0.25">
      <c r="B35" s="319"/>
      <c r="C35" s="291"/>
    </row>
    <row r="36" spans="2:3" s="11" customFormat="1" x14ac:dyDescent="0.25">
      <c r="B36" s="319"/>
      <c r="C36" s="291"/>
    </row>
    <row r="37" spans="2:3" s="11" customFormat="1" x14ac:dyDescent="0.25">
      <c r="B37" s="319"/>
      <c r="C37" s="291"/>
    </row>
    <row r="38" spans="2:3" s="11" customFormat="1" x14ac:dyDescent="0.25">
      <c r="B38" s="319"/>
      <c r="C38" s="291"/>
    </row>
    <row r="39" spans="2:3" s="11" customFormat="1" x14ac:dyDescent="0.25">
      <c r="B39" s="319"/>
      <c r="C39" s="291"/>
    </row>
    <row r="40" spans="2:3" s="11" customFormat="1" x14ac:dyDescent="0.25">
      <c r="B40" s="319"/>
      <c r="C40" s="291"/>
    </row>
    <row r="41" spans="2:3" s="11" customFormat="1" x14ac:dyDescent="0.25">
      <c r="B41" s="319"/>
      <c r="C41" s="291"/>
    </row>
    <row r="42" spans="2:3" s="11" customFormat="1" x14ac:dyDescent="0.25">
      <c r="B42" s="319"/>
      <c r="C42" s="291"/>
    </row>
    <row r="43" spans="2:3" s="11" customFormat="1" ht="15.6" thickBot="1" x14ac:dyDescent="0.3">
      <c r="B43" s="288"/>
      <c r="C43" s="289"/>
    </row>
    <row r="44" spans="2:3" s="11" customFormat="1" x14ac:dyDescent="0.25"/>
    <row r="45" spans="2:3" s="11" customFormat="1" ht="15.6" x14ac:dyDescent="0.3">
      <c r="B45" s="104" t="s">
        <v>69</v>
      </c>
      <c r="C45" s="104"/>
    </row>
    <row r="46" spans="2:3" s="11" customFormat="1" ht="15.6" x14ac:dyDescent="0.3">
      <c r="B46" s="104" t="s">
        <v>18</v>
      </c>
      <c r="C46" s="104"/>
    </row>
    <row r="47" spans="2:3" s="11" customFormat="1" ht="15.6" x14ac:dyDescent="0.3">
      <c r="B47" s="104" t="s">
        <v>70</v>
      </c>
      <c r="C47" s="104"/>
    </row>
    <row r="48" spans="2:3" s="11" customFormat="1" ht="15.6" x14ac:dyDescent="0.3">
      <c r="B48" s="104" t="s">
        <v>71</v>
      </c>
      <c r="C48" s="104"/>
    </row>
    <row r="49" spans="2:3" s="11" customFormat="1" ht="15.6" x14ac:dyDescent="0.3">
      <c r="B49" s="104" t="s">
        <v>72</v>
      </c>
      <c r="C49" s="104"/>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9"/>
  <sheetViews>
    <sheetView zoomScale="80" zoomScaleNormal="80" workbookViewId="0"/>
  </sheetViews>
  <sheetFormatPr defaultColWidth="9.109375" defaultRowHeight="15" x14ac:dyDescent="0.25"/>
  <cols>
    <col min="1" max="1" width="1.88671875" style="10" customWidth="1"/>
    <col min="2" max="2" width="96.109375" style="12" customWidth="1"/>
    <col min="3" max="16384" width="9.109375" style="10"/>
  </cols>
  <sheetData>
    <row r="1" spans="2:4" ht="15.6" x14ac:dyDescent="0.3">
      <c r="B1" s="13" t="s">
        <v>173</v>
      </c>
    </row>
    <row r="2" spans="2:4" ht="15.6" x14ac:dyDescent="0.3">
      <c r="B2" s="13" t="s">
        <v>110</v>
      </c>
    </row>
    <row r="3" spans="2:4" ht="15.6" x14ac:dyDescent="0.3">
      <c r="B3" s="13" t="s">
        <v>174</v>
      </c>
    </row>
    <row r="4" spans="2:4" ht="15.6" x14ac:dyDescent="0.3">
      <c r="B4" s="13"/>
    </row>
    <row r="5" spans="2:4" ht="15.6" x14ac:dyDescent="0.3">
      <c r="B5" s="24" t="s">
        <v>26</v>
      </c>
    </row>
    <row r="6" spans="2:4" ht="16.5" customHeight="1" x14ac:dyDescent="0.25">
      <c r="B6" s="354">
        <f>'Cover Page'!C7</f>
        <v>0</v>
      </c>
    </row>
    <row r="7" spans="2:4" ht="15.75" customHeight="1" x14ac:dyDescent="0.3">
      <c r="B7" s="24" t="s">
        <v>9</v>
      </c>
    </row>
    <row r="8" spans="2:4" ht="15.75" customHeight="1" x14ac:dyDescent="0.3">
      <c r="B8" s="369" t="str">
        <f>'Cover Page'!C8</f>
        <v>Principal Life Insurance Company</v>
      </c>
      <c r="D8" s="269" t="s">
        <v>174</v>
      </c>
    </row>
    <row r="9" spans="2:4" ht="15.75" customHeight="1" x14ac:dyDescent="0.3">
      <c r="B9" s="30" t="s">
        <v>28</v>
      </c>
    </row>
    <row r="10" spans="2:4" ht="15.75" customHeight="1" x14ac:dyDescent="0.3">
      <c r="B10" s="369" t="str">
        <f>'Cover Page'!C9</f>
        <v>Principal Financial Group</v>
      </c>
    </row>
    <row r="11" spans="2:4" ht="15.6" x14ac:dyDescent="0.3">
      <c r="B11" s="30" t="s">
        <v>4</v>
      </c>
    </row>
    <row r="12" spans="2:4" x14ac:dyDescent="0.25">
      <c r="B12" s="346" t="str">
        <f>'Cover Page'!C6</f>
        <v>2023</v>
      </c>
    </row>
    <row r="13" spans="2:4" ht="15.6" x14ac:dyDescent="0.3">
      <c r="B13" s="231"/>
    </row>
    <row r="17" spans="2:2" s="12" customFormat="1" ht="16.2" thickBot="1" x14ac:dyDescent="0.35">
      <c r="B17" s="232" t="s">
        <v>175</v>
      </c>
    </row>
    <row r="18" spans="2:2" s="12" customFormat="1" ht="150.6" thickBot="1" x14ac:dyDescent="0.3">
      <c r="B18" s="320" t="s">
        <v>176</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177</v>
      </c>
    </row>
    <row r="24" spans="2:2" s="12" customFormat="1" x14ac:dyDescent="0.25"/>
    <row r="25" spans="2:2" s="12" customFormat="1" x14ac:dyDescent="0.25">
      <c r="B25" s="328"/>
    </row>
    <row r="26" spans="2:2" s="12" customFormat="1" x14ac:dyDescent="0.25"/>
    <row r="27" spans="2:2" s="12" customFormat="1" x14ac:dyDescent="0.25">
      <c r="B27" s="11" t="s">
        <v>178</v>
      </c>
    </row>
    <row r="29" spans="2:2" ht="18" customHeight="1" x14ac:dyDescent="0.25">
      <c r="B29" s="328"/>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D3AD22E22AA74D84D09355DADE2A4D" ma:contentTypeVersion="7" ma:contentTypeDescription="Create a new document." ma:contentTypeScope="" ma:versionID="c86529863a2393412e28fbde77afd366">
  <xsd:schema xmlns:xsd="http://www.w3.org/2001/XMLSchema" xmlns:xs="http://www.w3.org/2001/XMLSchema" xmlns:p="http://schemas.microsoft.com/office/2006/metadata/properties" xmlns:ns2="9d233298-5e7f-4b2e-8d6f-7fd2f45f3598" xmlns:ns3="1a1a6245-3d95-43d9-ae39-31fcfd304445" targetNamespace="http://schemas.microsoft.com/office/2006/metadata/properties" ma:root="true" ma:fieldsID="01ca6e65d33035d89cfe9304ef13e9ab" ns2:_="" ns3:_="">
    <xsd:import namespace="9d233298-5e7f-4b2e-8d6f-7fd2f45f3598"/>
    <xsd:import namespace="1a1a6245-3d95-43d9-ae39-31fcfd3044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me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33298-5e7f-4b2e-8d6f-7fd2f45f35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s" ma:index="12" nillable="true" ma:displayName="Comments" ma:description="Comments about the file."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1a6245-3d95-43d9-ae39-31fcfd30444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9d233298-5e7f-4b2e-8d6f-7fd2f45f3598" xsi:nil="true"/>
  </documentManagement>
</p:properties>
</file>

<file path=customXml/itemProps1.xml><?xml version="1.0" encoding="utf-8"?>
<ds:datastoreItem xmlns:ds="http://schemas.openxmlformats.org/officeDocument/2006/customXml" ds:itemID="{D46AC2AD-A6BF-4598-98E2-4CE3BFAADE7E}">
  <ds:schemaRefs>
    <ds:schemaRef ds:uri="http://schemas.microsoft.com/sharepoint/v3/contenttype/forms"/>
  </ds:schemaRefs>
</ds:datastoreItem>
</file>

<file path=customXml/itemProps2.xml><?xml version="1.0" encoding="utf-8"?>
<ds:datastoreItem xmlns:ds="http://schemas.openxmlformats.org/officeDocument/2006/customXml" ds:itemID="{BF36AF53-62C8-4E50-AE35-34FEDADA1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33298-5e7f-4b2e-8d6f-7fd2f45f3598"/>
    <ds:schemaRef ds:uri="1a1a6245-3d95-43d9-ae39-31fcfd3044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35E2D3-CB94-469C-9305-88B768292C76}">
  <ds:schemaRefs>
    <ds:schemaRef ds:uri="http://schemas.microsoft.com/office/2006/metadata/properties"/>
    <ds:schemaRef ds:uri="http://schemas.microsoft.com/office/infopath/2007/PartnerControls"/>
    <ds:schemaRef ds:uri="9d233298-5e7f-4b2e-8d6f-7fd2f45f35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2024-07-31T20:32:21Z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etDate">
    <vt:lpwstr>2021-08-19T22:31:57Z</vt:lpwstr>
  </property>
  <property fmtid="{D5CDD505-2E9C-101B-9397-08002B2CF9AE}" pid="6" name="MSIP_Label_f1a85edf-1344-4c6a-a94e-0a9833d749f3_Method">
    <vt:lpwstr>Privileged</vt:lpwstr>
  </property>
  <property fmtid="{D5CDD505-2E9C-101B-9397-08002B2CF9AE}" pid="7" name="MSIP_Label_f1a85edf-1344-4c6a-a94e-0a9833d749f3_Name">
    <vt:lpwstr>Personal</vt:lpwstr>
  </property>
  <property fmtid="{D5CDD505-2E9C-101B-9397-08002B2CF9AE}" pid="8" name="MSIP_Label_f1a85edf-1344-4c6a-a94e-0a9833d749f3_SiteId">
    <vt:lpwstr>3bea478c-1684-4a8c-8e85-045ec54ba430</vt:lpwstr>
  </property>
  <property fmtid="{D5CDD505-2E9C-101B-9397-08002B2CF9AE}" pid="9" name="MSIP_Label_f1a85edf-1344-4c6a-a94e-0a9833d749f3_ActionId">
    <vt:lpwstr/>
  </property>
  <property fmtid="{D5CDD505-2E9C-101B-9397-08002B2CF9AE}" pid="10" name="MSIP_Label_f1a85edf-1344-4c6a-a94e-0a9833d749f3_ContentBits">
    <vt:lpwstr>2</vt:lpwstr>
  </property>
  <property fmtid="{D5CDD505-2E9C-101B-9397-08002B2CF9AE}" pid="11" name="ContentTypeId">
    <vt:lpwstr>0x01010093D3AD22E22AA74D84D09355DADE2A4D</vt:lpwstr>
  </property>
</Properties>
</file>