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7AD7C4C2-8F44-471E-B0FA-457A1090868F}"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<sst xmlns="http://schemas.openxmlformats.org/spreadsheetml/2006/main" count="310" uniqueCount="174">
  <si>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</si>
  <si>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</si>
  <si>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</si>
  <si>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</si>
  <si>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</si>
  <si>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</si>
  <si>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</si>
  <si>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</si>
  <si>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</si>
  <si>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</si>
  <si>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</si>
  <si>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</si>
  <si>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</si>
  <si>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</si>
  <si>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</si>
  <si>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</si>
  <si>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</si>
  <si>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</si>
  <si>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</si>
  <si>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</si>
  <si>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</si>
  <si>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</si>
  <si>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</si>
  <si>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</si>
  <si>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</si>
  <si>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</si>
  <si>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</si>
  <si>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</si>
  <si>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</si>
  <si>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</si>
  <si>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</si>
  <si>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</si>
  <si>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</si>
  <si>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</si>
  <si>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</si>
  <si>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</si>
  <si>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</si>
  <si>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</si>
  <si>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</si>
  <si>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</si>
  <si>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</si>
  <si>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</si>
  <si>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</si>
  <si>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</si>
  <si>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</si>
  <si>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</si>
  <si>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</si>
  <si>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</si>
  <si>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</si>
  <si>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</si>
  <si>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</si>
  <si>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</si>
  <si>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</si>
  <si>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</si>
  <si>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</si>
  <si>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</si>
  <si>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</si>
  <si>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</si>
  <si>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</si>
  <si>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</si>
  <si>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</si>
  <si>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</si>
  <si>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</si>
  <si>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</si>
  <si>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</si>
  <si>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</si>
  <si>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</si>
  <si>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</si>
  <si>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</si>
  <si>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</si>
  <si>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</si>
  <si>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</si>
  <si>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</si>
  <si>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</si>
  <si>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</si>
  <si>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</si>
  <si>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</si>
  <si>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</si>
  <si>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</si>
  <si>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</si>
  <si>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</si>
  <si>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</si>
  <si>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</si>
  <si>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</si>
  <si>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</si>
  <si>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</si>
  <si>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</si>
  <si>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</si>
  <si>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</si>
  <si>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</si>
  <si>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</si>
  <si>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</si>
  <si>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</si>
  <si>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</si>
  <si>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</si>
  <si>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</si>
  <si>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</si>
  <si>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</si>
  <si>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</si>
  <si>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</si>
  <si>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</si>
  <si>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</si>
  <si>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</si>
  <si>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</si>
  <si>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</si>
  <si>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</si>
  <si>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</si>
  <si>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</si>
  <si>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</si>
  <si>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</si>
  <si>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</si>
  <si>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</si>
  <si>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</si>
  <si>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</si>
  <si>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</si>
  <si>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</si>
  <si>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</si>
  <si>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</si>
  <si>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</si>
  <si>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</si>
  <si>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</si>
  <si>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</si>
  <si>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</si>
  <si>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</si>
  <si>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</si>
  <si>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</si>
  <si>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</si>
  <si>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</si>
  <si>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</si>
  <si>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</si>
  <si>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</si>
  <si>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</si>
  <si>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</si>
  <si>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</si>
  <si>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</si>
  <si>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</si>
  <si>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</si>
  <si>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</si>
  <si>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</si>
  <si>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</si>
  <si>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</si>
  <si>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</si>
  <si>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</si>
  <si>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</si>
  <si>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</si>
  <si>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</si>
  <si>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</si>
  <si>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</si>
  <si>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</si>
  <si>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</si>
  <si>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</si>
  <si>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</si>
  <si>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</si>
  <si>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</si>
  <si>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</si>
  <si>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</si>
  <si>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</si>
  <si>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</si>
  <si>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</si>
  <si>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</si>
  <si>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Transamerica Life Insurance Company</t>
  </si>
  <si>
    <t>No</t>
  </si>
  <si>
    <t>2022</t>
  </si>
  <si>
    <t>Reflects ledger data on claims paid for CA groups.</t>
  </si>
  <si>
    <t>Transamerica's Dental is 100% DPPO &amp; Indemnity.  There is no DHMO business.</t>
  </si>
  <si>
    <t>Transamerica has no Individual business in California.  To split between Small and Large group, the number of employees per group were estimated from the policies issued and assuming a participation rate.  Based on this estimate, each group was categorized by Small (1-100 employees) vs. Large (101+) group.</t>
  </si>
  <si>
    <t>Product Type</t>
  </si>
  <si>
    <t>Market</t>
  </si>
  <si>
    <t>allocated by taking the Federal taxes and assessments as a percent of premium, from the 2019 SUPPLEMENTAL HEALTH CARE EXHIBIT for Transamerica Premier Life Insurance Company (California Line 1.5) and applying it to the corresponding total direct earned premium from Line 1.1.  All Federal taxes and assessments are reflected in Line 3.1a.</t>
  </si>
  <si>
    <t>allocated by taking the State insurance, premium and other taxes as a percent of premium, from the 2019 SUPPLEMENTAL HEALTH CARE EXHIBIT for Transamerica Premier Life Insurance Company (California Line 1.6) and applying it to the corresponding total direct earned premium from Line 1.1.</t>
  </si>
  <si>
    <t>allocated by taking the Regulatory authority licenses and fees as a percent of premium, from the 2019 SUPPLEMENTAL HEALTH CARE EXHIBIT for Transamerica Premier Life Insurance Company (California Line 1.7) and applying it to the corresponding total direct earned premium from Line 1.1.</t>
  </si>
  <si>
    <t>allocated by applying the commission percentage to the direct earned premium for Line 1.1.</t>
  </si>
  <si>
    <t>allocated by taking the nationwide 2021 expenses as a percent of premium and applying it to the corresponding total direct earned premium from Line 1.1.</t>
  </si>
  <si>
    <t>allocated by taking the Other taxes as a percent of premium, from the 2019 SUPPLEMENTAL HEALTH CARE EXHIBIT for Transamerica Premier Life Insurance Company (California Line 10.3) and applying it to the corresponding total direct earned premium from Line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</si>
</sst>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 numFmtId="168" formatCode="*.#,##0_);*.\(#,##0\);*.0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7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8" fontId="30" fillId="0" borderId="23" xfId="81" applyNumberFormat="1" applyFont="1" applyFill="1" applyBorder="1" applyAlignment="1" applyProtection="1">
      <alignment horizontal="center" vertical="top"/>
      <protection locked="0"/>
    </xf>
    <xf numFmtId="168" fontId="30" fillId="0" borderId="43" xfId="81" applyNumberFormat="1" applyFont="1" applyFill="1" applyBorder="1" applyAlignment="1" applyProtection="1">
      <alignment horizontal="center" vertical="top"/>
      <protection locked="0"/>
    </xf>
    <xf numFmtId="168" fontId="30" fillId="0" borderId="23" xfId="81" applyNumberFormat="1" applyFont="1" applyFill="1" applyBorder="1" applyAlignment="1" applyProtection="1">
      <alignment vertical="top"/>
      <protection locked="0"/>
    </xf>
    <xf numFmtId="168" fontId="30" fillId="0" borderId="57" xfId="81" applyNumberFormat="1" applyFont="1" applyFill="1" applyBorder="1" applyAlignment="1" applyProtection="1">
      <alignment vertical="top"/>
      <protection locked="0"/>
    </xf>
    <xf numFmtId="168" fontId="30" fillId="0" borderId="46" xfId="81" applyNumberFormat="1" applyFont="1" applyFill="1" applyBorder="1" applyAlignment="1" applyProtection="1">
      <alignment vertical="top"/>
      <protection locked="0"/>
    </xf>
    <xf numFmtId="168" fontId="30" fillId="0" borderId="23" xfId="81" applyNumberFormat="1" applyFont="1" applyBorder="1" applyAlignment="1" applyProtection="1">
      <alignment vertical="top"/>
      <protection locked="0"/>
    </xf>
    <xf numFmtId="168" fontId="30" fillId="0" borderId="27" xfId="81" applyNumberFormat="1" applyFont="1" applyFill="1" applyBorder="1" applyAlignment="1" applyProtection="1">
      <alignment vertical="top"/>
      <protection locked="0"/>
    </xf>
    <xf numFmtId="168" fontId="30" fillId="0" borderId="43" xfId="81" applyNumberFormat="1" applyFont="1" applyFill="1" applyBorder="1" applyAlignment="1" applyProtection="1">
      <alignment vertical="top"/>
      <protection locked="0"/>
    </xf>
    <xf numFmtId="168" fontId="30" fillId="0" borderId="23" xfId="62" applyNumberFormat="1" applyFont="1" applyFill="1" applyBorder="1" applyAlignment="1" applyProtection="1">
      <alignment vertical="top"/>
      <protection locked="0"/>
    </xf>
    <xf numFmtId="168" fontId="30" fillId="0" borderId="27" xfId="62" applyNumberFormat="1" applyFont="1" applyFill="1" applyBorder="1" applyAlignment="1" applyProtection="1">
      <alignment vertical="top"/>
      <protection locked="0"/>
    </xf>
    <xf numFmtId="0" fontId="30" fillId="0" borderId="78" xfId="133" applyFont="1" applyBorder="1" applyAlignment="1" applyProtection="1">
      <alignment wrapText="1"/>
      <protection locked="0"/>
    </xf>
    <xf numFmtId="0" fontId="30" fillId="0" borderId="75" xfId="305" applyFont="1" applyBorder="1" applyAlignment="1" applyProtection="1">
      <alignment horizontal="left" wrapText="1" indent="3"/>
      <protection locked="0"/>
    </xf>
    <xf numFmtId="0" fontId="30" fillId="0" borderId="78" xfId="305" applyFont="1" applyBorder="1" applyAlignment="1" applyProtection="1">
      <alignment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7" sqref="C7"/>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6" t="s">
        <v>138</v>
      </c>
      <c r="C1" s="11"/>
    </row>
    <row r="2" spans="1:3" ht="15.75" x14ac:dyDescent="0.25">
      <c r="A2" s="11"/>
      <c r="B2" s="246" t="s">
        <v>139</v>
      </c>
      <c r="C2" s="11"/>
    </row>
    <row r="3" spans="1:3" ht="15.75" x14ac:dyDescent="0.25">
      <c r="A3" s="11"/>
      <c r="B3" s="246" t="s">
        <v>143</v>
      </c>
      <c r="C3" s="11"/>
    </row>
    <row r="4" spans="1:3" ht="15.75" thickBot="1" x14ac:dyDescent="0.25">
      <c r="B4" s="11"/>
      <c r="C4" s="11"/>
    </row>
    <row r="5" spans="1:3" x14ac:dyDescent="0.2">
      <c r="A5" s="15"/>
      <c r="B5" s="16"/>
      <c r="C5" s="322"/>
    </row>
    <row r="6" spans="1:3" ht="15.75" x14ac:dyDescent="0.2">
      <c r="A6" s="17" t="s">
        <v>0</v>
      </c>
      <c r="B6" s="18" t="s">
        <v>85</v>
      </c>
      <c r="C6" s="19" t="s">
        <v>162</v>
      </c>
    </row>
    <row r="7" spans="1:3" ht="15.75" x14ac:dyDescent="0.2">
      <c r="A7" s="17" t="s">
        <v>1</v>
      </c>
      <c r="B7" s="18" t="s">
        <v>153</v>
      </c>
      <c r="C7" s="20">
        <v>86231</v>
      </c>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7"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6" zoomScaleNormal="100" workbookViewId="0">
      <selection activeCell="R41" sqref="R41"/>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8"/>
      <c r="C6" s="316"/>
      <c r="D6" s="337">
        <f>'Cover Page'!C7</f>
        <v>86231</v>
      </c>
      <c r="E6" s="273"/>
      <c r="F6" s="273"/>
      <c r="G6" s="12"/>
      <c r="H6" s="30" t="str">
        <f>'Cover Page'!C10</f>
        <v>No</v>
      </c>
      <c r="I6" s="12"/>
      <c r="J6" s="12"/>
      <c r="K6" s="27"/>
      <c r="L6" s="27"/>
      <c r="M6" s="12"/>
      <c r="N6" s="29"/>
      <c r="O6" s="12"/>
      <c r="P6" s="12"/>
    </row>
    <row r="7" spans="1:16" s="24" customFormat="1" ht="15.75" x14ac:dyDescent="0.25">
      <c r="B7" s="25" t="s">
        <v>88</v>
      </c>
      <c r="C7" s="26"/>
      <c r="D7" s="26"/>
      <c r="E7" s="273"/>
      <c r="F7" s="273"/>
      <c r="G7" s="12"/>
      <c r="H7" s="12"/>
      <c r="K7" s="27"/>
      <c r="L7" s="27"/>
      <c r="M7" s="12"/>
      <c r="N7" s="12"/>
    </row>
    <row r="8" spans="1:16" s="24" customFormat="1" ht="15" customHeight="1" x14ac:dyDescent="0.2">
      <c r="B8" s="338"/>
      <c r="C8" s="316"/>
      <c r="D8" s="317" t="str">
        <f>'Cover Page'!C8</f>
        <v>Transamerica Life Insurance Company</v>
      </c>
      <c r="E8" s="273"/>
      <c r="F8" s="273"/>
      <c r="G8" s="12"/>
      <c r="H8" s="31"/>
      <c r="K8" s="315"/>
      <c r="L8" s="315"/>
      <c r="M8" s="12"/>
      <c r="N8" s="31"/>
    </row>
    <row r="9" spans="1:16" s="24" customFormat="1" ht="18" customHeight="1" x14ac:dyDescent="0.25">
      <c r="B9" s="32" t="s">
        <v>90</v>
      </c>
      <c r="C9" s="26"/>
      <c r="D9" s="26"/>
      <c r="E9" s="282" t="s">
        <v>105</v>
      </c>
      <c r="F9" s="273"/>
      <c r="I9" s="12"/>
      <c r="J9" s="12"/>
      <c r="K9" s="33"/>
      <c r="L9" s="33"/>
      <c r="O9" s="12"/>
      <c r="P9" s="12"/>
    </row>
    <row r="10" spans="1:16" s="24" customFormat="1" ht="15" customHeight="1" x14ac:dyDescent="0.2">
      <c r="B10" s="338"/>
      <c r="C10" s="316"/>
      <c r="D10" s="318">
        <f>'Cover Page'!C9</f>
        <v>0</v>
      </c>
      <c r="E10" s="273"/>
      <c r="F10" s="273"/>
      <c r="G10" s="12"/>
      <c r="H10" s="29"/>
      <c r="K10" s="315"/>
      <c r="L10" s="315"/>
      <c r="M10" s="12"/>
      <c r="N10" s="29"/>
    </row>
    <row r="11" spans="1:16" s="24" customFormat="1" ht="15.75" x14ac:dyDescent="0.25">
      <c r="B11" s="32" t="s">
        <v>85</v>
      </c>
      <c r="C11" s="26"/>
      <c r="D11" s="26"/>
      <c r="E11" s="273"/>
      <c r="F11" s="273"/>
      <c r="H11" s="12"/>
      <c r="I11" s="12"/>
      <c r="J11" s="12"/>
      <c r="K11" s="33"/>
      <c r="L11" s="33"/>
      <c r="N11" s="12"/>
      <c r="O11" s="12"/>
      <c r="P11" s="12"/>
    </row>
    <row r="12" spans="1:16" s="24" customFormat="1" x14ac:dyDescent="0.2">
      <c r="B12" s="338"/>
      <c r="C12" s="316"/>
      <c r="D12" s="318" t="str">
        <f>'Cover Page'!C6</f>
        <v>2022</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8"/>
      <c r="F14" s="259"/>
      <c r="G14" s="259" t="s">
        <v>33</v>
      </c>
      <c r="H14" s="259"/>
      <c r="I14" s="259"/>
      <c r="J14" s="259"/>
      <c r="K14" s="258"/>
      <c r="L14" s="259"/>
      <c r="M14" s="259" t="s">
        <v>33</v>
      </c>
      <c r="N14" s="259"/>
      <c r="O14" s="259"/>
      <c r="P14" s="271"/>
    </row>
    <row r="15" spans="1:16" ht="13.7" customHeight="1" thickBot="1" x14ac:dyDescent="0.25">
      <c r="B15" s="11"/>
      <c r="C15" s="11"/>
      <c r="D15" s="11"/>
      <c r="E15" s="261"/>
      <c r="F15" s="262"/>
      <c r="G15" s="263" t="s">
        <v>106</v>
      </c>
      <c r="H15" s="262"/>
      <c r="I15" s="262"/>
      <c r="J15" s="264"/>
      <c r="K15" s="261"/>
      <c r="L15" s="262"/>
      <c r="M15" s="263" t="s">
        <v>107</v>
      </c>
      <c r="N15" s="262"/>
      <c r="O15" s="262"/>
      <c r="P15" s="264"/>
    </row>
    <row r="16" spans="1:16" ht="16.5" customHeight="1" thickBot="1" x14ac:dyDescent="0.3">
      <c r="B16" s="11"/>
      <c r="C16" s="11"/>
      <c r="D16" s="11"/>
      <c r="E16" s="266" t="s">
        <v>8</v>
      </c>
      <c r="F16" s="265"/>
      <c r="G16" s="266" t="s">
        <v>9</v>
      </c>
      <c r="H16" s="267"/>
      <c r="I16" s="269" t="s">
        <v>10</v>
      </c>
      <c r="J16" s="270"/>
      <c r="K16" s="266" t="s">
        <v>8</v>
      </c>
      <c r="L16" s="267"/>
      <c r="M16" s="266" t="s">
        <v>9</v>
      </c>
      <c r="N16" s="267"/>
      <c r="O16" s="269" t="s">
        <v>10</v>
      </c>
      <c r="P16" s="270"/>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5"/>
      <c r="C18" s="252"/>
      <c r="D18" s="257"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5" thickBot="1" x14ac:dyDescent="0.25">
      <c r="B19" s="253"/>
      <c r="C19" s="254"/>
      <c r="D19" s="256"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2"/>
      <c r="E20" s="48"/>
      <c r="F20" s="49"/>
      <c r="G20" s="50"/>
      <c r="H20" s="51"/>
      <c r="I20" s="52"/>
      <c r="J20" s="50"/>
      <c r="K20" s="48"/>
      <c r="L20" s="49"/>
      <c r="M20" s="52"/>
      <c r="N20" s="51"/>
      <c r="O20" s="48"/>
      <c r="P20" s="49"/>
    </row>
    <row r="21" spans="2:16" x14ac:dyDescent="0.2">
      <c r="B21" s="53"/>
      <c r="C21" s="54">
        <v>1.1000000000000001</v>
      </c>
      <c r="D21" s="343"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814785.1791871289</v>
      </c>
      <c r="N21" s="56">
        <f>'Pt 2 Premium and Claims'!N22+'Pt 2 Premium and Claims'!N23-'Pt 2 Premium and Claims'!N24-'Pt 2 Premium and Claims'!N25</f>
        <v>814785.1791871289</v>
      </c>
      <c r="O21" s="55">
        <f>'Pt 2 Premium and Claims'!O22+'Pt 2 Premium and Claims'!O23-'Pt 2 Premium and Claims'!O24-'Pt 2 Premium and Claims'!O25</f>
        <v>554765.56081287109</v>
      </c>
      <c r="P21" s="56">
        <f>'Pt 2 Premium and Claims'!P22+'Pt 2 Premium and Claims'!P23-'Pt 2 Premium and Claims'!P24-'Pt 2 Premium and Claims'!P25</f>
        <v>554765.56081287109</v>
      </c>
    </row>
    <row r="22" spans="2:16" x14ac:dyDescent="0.2">
      <c r="B22" s="58"/>
      <c r="C22" s="59"/>
      <c r="D22" s="185"/>
      <c r="E22" s="60"/>
      <c r="F22" s="61"/>
      <c r="G22" s="62"/>
      <c r="H22" s="63"/>
      <c r="I22" s="60"/>
      <c r="J22" s="64"/>
      <c r="K22" s="60"/>
      <c r="L22" s="61"/>
      <c r="M22" s="60"/>
      <c r="N22" s="63"/>
      <c r="O22" s="60"/>
      <c r="P22" s="61"/>
    </row>
    <row r="23" spans="2:16" x14ac:dyDescent="0.2">
      <c r="B23" s="46" t="s">
        <v>1</v>
      </c>
      <c r="C23" s="47" t="s">
        <v>6</v>
      </c>
      <c r="D23" s="344"/>
      <c r="E23" s="52"/>
      <c r="F23" s="65"/>
      <c r="G23" s="50"/>
      <c r="H23" s="66"/>
      <c r="I23" s="52"/>
      <c r="J23" s="67"/>
      <c r="K23" s="52"/>
      <c r="L23" s="65"/>
      <c r="M23" s="52"/>
      <c r="N23" s="66"/>
      <c r="O23" s="52"/>
      <c r="P23" s="65"/>
    </row>
    <row r="24" spans="2:16" x14ac:dyDescent="0.2">
      <c r="B24" s="53"/>
      <c r="C24" s="68">
        <v>2.1</v>
      </c>
      <c r="D24" s="343"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75189.085952643683</v>
      </c>
      <c r="N24" s="56">
        <f>'Pt 2 Premium and Claims'!N51</f>
        <v>29831.57</v>
      </c>
      <c r="O24" s="55">
        <f>'Pt 2 Premium and Claims'!O51</f>
        <v>40708.446057356341</v>
      </c>
      <c r="P24" s="56">
        <f>'Pt 2 Premium and Claims'!P51</f>
        <v>17532.68</v>
      </c>
    </row>
    <row r="25" spans="2:16" x14ac:dyDescent="0.2">
      <c r="B25" s="69"/>
      <c r="C25" s="59"/>
      <c r="D25" s="185"/>
      <c r="E25" s="60"/>
      <c r="F25" s="61"/>
      <c r="G25" s="62"/>
      <c r="H25" s="63"/>
      <c r="I25" s="60"/>
      <c r="J25" s="64"/>
      <c r="K25" s="60"/>
      <c r="L25" s="61"/>
      <c r="M25" s="60"/>
      <c r="N25" s="63"/>
      <c r="O25" s="60"/>
      <c r="P25" s="61"/>
    </row>
    <row r="26" spans="2:16" x14ac:dyDescent="0.2">
      <c r="B26" s="46" t="s">
        <v>2</v>
      </c>
      <c r="C26" s="47" t="s">
        <v>46</v>
      </c>
      <c r="D26" s="182"/>
      <c r="E26" s="52"/>
      <c r="F26" s="65"/>
      <c r="G26" s="50"/>
      <c r="H26" s="66"/>
      <c r="I26" s="52"/>
      <c r="J26" s="67"/>
      <c r="K26" s="52"/>
      <c r="L26" s="65"/>
      <c r="M26" s="52"/>
      <c r="N26" s="66"/>
      <c r="O26" s="52"/>
      <c r="P26" s="65"/>
    </row>
    <row r="27" spans="2:16" ht="30" x14ac:dyDescent="0.2">
      <c r="B27" s="53"/>
      <c r="C27" s="54">
        <v>3.1</v>
      </c>
      <c r="D27" s="343" t="s">
        <v>134</v>
      </c>
      <c r="E27" s="52"/>
      <c r="F27" s="65"/>
      <c r="G27" s="50"/>
      <c r="H27" s="66"/>
      <c r="I27" s="52"/>
      <c r="J27" s="67"/>
      <c r="K27" s="52"/>
      <c r="L27" s="65"/>
      <c r="M27" s="52"/>
      <c r="N27" s="66"/>
      <c r="O27" s="52"/>
      <c r="P27" s="65"/>
    </row>
    <row r="28" spans="2:16" x14ac:dyDescent="0.2">
      <c r="B28" s="53"/>
      <c r="C28" s="54"/>
      <c r="D28" s="343" t="s">
        <v>58</v>
      </c>
      <c r="E28" s="70"/>
      <c r="F28" s="71"/>
      <c r="G28" s="72"/>
      <c r="H28" s="73"/>
      <c r="I28" s="74"/>
      <c r="J28" s="75"/>
      <c r="K28" s="74"/>
      <c r="L28" s="76"/>
      <c r="M28" s="362">
        <v>29786.221159300505</v>
      </c>
      <c r="N28" s="363">
        <v>29786.221159300505</v>
      </c>
      <c r="O28" s="362">
        <v>20280.645878243762</v>
      </c>
      <c r="P28" s="364">
        <v>20280.645878243762</v>
      </c>
    </row>
    <row r="29" spans="2:16" ht="30" x14ac:dyDescent="0.2">
      <c r="B29" s="53"/>
      <c r="C29" s="54"/>
      <c r="D29" s="343" t="s">
        <v>67</v>
      </c>
      <c r="E29" s="74"/>
      <c r="F29" s="76"/>
      <c r="G29" s="72"/>
      <c r="H29" s="73"/>
      <c r="I29" s="74"/>
      <c r="J29" s="75"/>
      <c r="K29" s="74"/>
      <c r="L29" s="76"/>
      <c r="M29" s="74"/>
      <c r="N29" s="73"/>
      <c r="O29" s="74"/>
      <c r="P29" s="76"/>
    </row>
    <row r="30" spans="2:16" ht="45" x14ac:dyDescent="0.2">
      <c r="B30" s="53"/>
      <c r="C30" s="54">
        <v>3.2</v>
      </c>
      <c r="D30" s="343" t="s">
        <v>135</v>
      </c>
      <c r="E30" s="52"/>
      <c r="F30" s="65"/>
      <c r="G30" s="50"/>
      <c r="H30" s="66"/>
      <c r="I30" s="52"/>
      <c r="J30" s="67"/>
      <c r="K30" s="52"/>
      <c r="L30" s="65"/>
      <c r="M30" s="52"/>
      <c r="N30" s="66"/>
      <c r="O30" s="52"/>
      <c r="P30" s="65"/>
    </row>
    <row r="31" spans="2:16" x14ac:dyDescent="0.2">
      <c r="B31" s="53"/>
      <c r="C31" s="54"/>
      <c r="D31" s="342" t="s">
        <v>42</v>
      </c>
      <c r="E31" s="77"/>
      <c r="F31" s="76"/>
      <c r="G31" s="72"/>
      <c r="H31" s="73"/>
      <c r="I31" s="74"/>
      <c r="J31" s="75"/>
      <c r="K31" s="77"/>
      <c r="L31" s="76"/>
      <c r="M31" s="74"/>
      <c r="N31" s="73"/>
      <c r="O31" s="74"/>
      <c r="P31" s="76"/>
    </row>
    <row r="32" spans="2:16" x14ac:dyDescent="0.2">
      <c r="B32" s="53"/>
      <c r="C32" s="54"/>
      <c r="D32" s="342" t="s">
        <v>104</v>
      </c>
      <c r="E32" s="74"/>
      <c r="F32" s="76"/>
      <c r="G32" s="72"/>
      <c r="H32" s="73"/>
      <c r="I32" s="74"/>
      <c r="J32" s="75"/>
      <c r="K32" s="74"/>
      <c r="L32" s="76"/>
      <c r="M32" s="362">
        <v>13907.440987024806</v>
      </c>
      <c r="N32" s="363">
        <v>13907.440987024806</v>
      </c>
      <c r="O32" s="362">
        <v>9469.2067255518432</v>
      </c>
      <c r="P32" s="364">
        <v>9469.2067255518432</v>
      </c>
    </row>
    <row r="33" spans="2:16" x14ac:dyDescent="0.2">
      <c r="B33" s="53"/>
      <c r="C33" s="54"/>
      <c r="D33" s="342" t="s">
        <v>103</v>
      </c>
      <c r="E33" s="74"/>
      <c r="F33" s="76"/>
      <c r="G33" s="72"/>
      <c r="H33" s="73"/>
      <c r="I33" s="74"/>
      <c r="J33" s="75"/>
      <c r="K33" s="74"/>
      <c r="L33" s="76"/>
      <c r="M33" s="74"/>
      <c r="N33" s="73"/>
      <c r="O33" s="74"/>
      <c r="P33" s="76"/>
    </row>
    <row r="34" spans="2:16" x14ac:dyDescent="0.2">
      <c r="B34" s="53"/>
      <c r="C34" s="54">
        <v>3.3</v>
      </c>
      <c r="D34" s="342" t="s">
        <v>21</v>
      </c>
      <c r="E34" s="77"/>
      <c r="F34" s="76"/>
      <c r="G34" s="72"/>
      <c r="H34" s="73"/>
      <c r="I34" s="74"/>
      <c r="J34" s="75"/>
      <c r="K34" s="77"/>
      <c r="L34" s="76"/>
      <c r="M34" s="362">
        <v>-196.21810036268565</v>
      </c>
      <c r="N34" s="363">
        <v>-196.21810036268565</v>
      </c>
      <c r="O34" s="362">
        <v>-133.59968648170656</v>
      </c>
      <c r="P34" s="364">
        <v>-133.59968648170656</v>
      </c>
    </row>
    <row r="35" spans="2:16" x14ac:dyDescent="0.2">
      <c r="B35" s="53"/>
      <c r="C35" s="54">
        <v>3.4</v>
      </c>
      <c r="D35" s="342" t="s">
        <v>72</v>
      </c>
      <c r="E35" s="78">
        <f t="shared" ref="E35:P35" si="0">SUM(E$28:E$29,E$31,E$34+IF($H$6="No",IF(MAX(E$32:E$33)=0,MIN(E$32:E$33),MAX(E$32:E$33)),SUM(E$32:E$33)))</f>
        <v>0</v>
      </c>
      <c r="F35" s="79">
        <f t="shared" si="0"/>
        <v>0</v>
      </c>
      <c r="G35" s="218">
        <f t="shared" si="0"/>
        <v>0</v>
      </c>
      <c r="H35" s="79">
        <f t="shared" si="0"/>
        <v>0</v>
      </c>
      <c r="I35" s="78">
        <f t="shared" si="0"/>
        <v>0</v>
      </c>
      <c r="J35" s="79">
        <f t="shared" si="0"/>
        <v>0</v>
      </c>
      <c r="K35" s="78">
        <f t="shared" si="0"/>
        <v>0</v>
      </c>
      <c r="L35" s="79">
        <f t="shared" si="0"/>
        <v>0</v>
      </c>
      <c r="M35" s="78">
        <f t="shared" si="0"/>
        <v>43497.44404596262</v>
      </c>
      <c r="N35" s="79">
        <f t="shared" si="0"/>
        <v>43497.44404596262</v>
      </c>
      <c r="O35" s="78">
        <f t="shared" si="0"/>
        <v>29616.252917313897</v>
      </c>
      <c r="P35" s="79">
        <f t="shared" si="0"/>
        <v>29616.252917313897</v>
      </c>
    </row>
    <row r="36" spans="2:16" x14ac:dyDescent="0.2">
      <c r="B36" s="69"/>
      <c r="C36" s="59"/>
      <c r="D36" s="185"/>
      <c r="E36" s="60"/>
      <c r="F36" s="61"/>
      <c r="G36" s="62"/>
      <c r="H36" s="63"/>
      <c r="I36" s="60"/>
      <c r="J36" s="64"/>
      <c r="K36" s="60"/>
      <c r="L36" s="61"/>
      <c r="M36" s="60"/>
      <c r="N36" s="63"/>
      <c r="O36" s="60"/>
      <c r="P36" s="61"/>
    </row>
    <row r="37" spans="2:16" x14ac:dyDescent="0.2">
      <c r="B37" s="68" t="s">
        <v>3</v>
      </c>
      <c r="C37" s="47" t="s">
        <v>47</v>
      </c>
      <c r="D37" s="182"/>
      <c r="E37" s="52"/>
      <c r="F37" s="65"/>
      <c r="G37" s="50"/>
      <c r="H37" s="66"/>
      <c r="I37" s="52"/>
      <c r="J37" s="67"/>
      <c r="K37" s="52"/>
      <c r="L37" s="65"/>
      <c r="M37" s="52"/>
      <c r="N37" s="66"/>
      <c r="O37" s="52"/>
      <c r="P37" s="65"/>
    </row>
    <row r="38" spans="2:16" x14ac:dyDescent="0.2">
      <c r="B38" s="54"/>
      <c r="C38" s="54">
        <v>4.0999999999999996</v>
      </c>
      <c r="D38" s="342" t="s">
        <v>18</v>
      </c>
      <c r="E38" s="74"/>
      <c r="F38" s="76"/>
      <c r="G38" s="72"/>
      <c r="H38" s="76"/>
      <c r="I38" s="74"/>
      <c r="J38" s="76"/>
      <c r="K38" s="74"/>
      <c r="L38" s="76"/>
      <c r="M38" s="74"/>
      <c r="N38" s="76"/>
      <c r="O38" s="74"/>
      <c r="P38" s="76"/>
    </row>
    <row r="39" spans="2:16" x14ac:dyDescent="0.2">
      <c r="B39" s="54"/>
      <c r="C39" s="54">
        <v>4.2</v>
      </c>
      <c r="D39" s="342" t="s">
        <v>19</v>
      </c>
      <c r="E39" s="74"/>
      <c r="F39" s="76"/>
      <c r="G39" s="72"/>
      <c r="H39" s="76"/>
      <c r="I39" s="74"/>
      <c r="J39" s="76"/>
      <c r="K39" s="74"/>
      <c r="L39" s="76"/>
      <c r="M39" s="362">
        <v>135804.25918350954</v>
      </c>
      <c r="N39" s="364">
        <v>135804.25918350954</v>
      </c>
      <c r="O39" s="362">
        <v>92465.508616490435</v>
      </c>
      <c r="P39" s="364">
        <v>92465.508616490435</v>
      </c>
    </row>
    <row r="40" spans="2:16" x14ac:dyDescent="0.2">
      <c r="B40" s="54"/>
      <c r="C40" s="54">
        <v>4.3</v>
      </c>
      <c r="D40" s="342" t="s">
        <v>22</v>
      </c>
      <c r="E40" s="52"/>
      <c r="F40" s="65"/>
      <c r="G40" s="50"/>
      <c r="H40" s="65"/>
      <c r="I40" s="52"/>
      <c r="J40" s="65"/>
      <c r="K40" s="52"/>
      <c r="L40" s="65"/>
      <c r="M40" s="52"/>
      <c r="N40" s="65"/>
      <c r="O40" s="52"/>
      <c r="P40" s="65"/>
    </row>
    <row r="41" spans="2:16" ht="17.25" customHeight="1" x14ac:dyDescent="0.2">
      <c r="B41" s="54"/>
      <c r="C41" s="54"/>
      <c r="D41" s="343" t="s">
        <v>122</v>
      </c>
      <c r="E41" s="77"/>
      <c r="F41" s="76"/>
      <c r="G41" s="346"/>
      <c r="H41" s="76"/>
      <c r="I41" s="77"/>
      <c r="J41" s="76"/>
      <c r="K41" s="77"/>
      <c r="L41" s="76"/>
      <c r="M41" s="365">
        <v>802.25511527768822</v>
      </c>
      <c r="N41" s="364">
        <v>802.25511527768822</v>
      </c>
      <c r="O41" s="365">
        <v>546.23417351066598</v>
      </c>
      <c r="P41" s="364">
        <v>546.23417351066598</v>
      </c>
    </row>
    <row r="42" spans="2:16" ht="30" x14ac:dyDescent="0.2">
      <c r="B42" s="54"/>
      <c r="C42" s="80"/>
      <c r="D42" s="343" t="s">
        <v>123</v>
      </c>
      <c r="E42" s="77"/>
      <c r="F42" s="76"/>
      <c r="G42" s="346"/>
      <c r="H42" s="76"/>
      <c r="I42" s="77"/>
      <c r="J42" s="76"/>
      <c r="K42" s="77"/>
      <c r="L42" s="76"/>
      <c r="M42" s="77"/>
      <c r="N42" s="76"/>
      <c r="O42" s="77"/>
      <c r="P42" s="76"/>
    </row>
    <row r="43" spans="2:16" x14ac:dyDescent="0.2">
      <c r="B43" s="54"/>
      <c r="C43" s="54">
        <v>4.4000000000000004</v>
      </c>
      <c r="D43" s="342" t="s">
        <v>20</v>
      </c>
      <c r="E43" s="77"/>
      <c r="F43" s="348"/>
      <c r="G43" s="346"/>
      <c r="H43" s="72"/>
      <c r="I43" s="77"/>
      <c r="J43" s="72"/>
      <c r="K43" s="77"/>
      <c r="L43" s="72"/>
      <c r="M43" s="365">
        <v>243681.6253981941</v>
      </c>
      <c r="N43" s="366">
        <v>243681.6253981941</v>
      </c>
      <c r="O43" s="365">
        <v>165916.33847425861</v>
      </c>
      <c r="P43" s="367">
        <v>165916.33847425861</v>
      </c>
    </row>
    <row r="44" spans="2:16" x14ac:dyDescent="0.2">
      <c r="B44" s="54"/>
      <c r="C44" s="54">
        <v>4.5</v>
      </c>
      <c r="D44" s="342"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380288.13969698129</v>
      </c>
      <c r="N44" s="79">
        <f t="shared" si="1"/>
        <v>380288.13969698129</v>
      </c>
      <c r="O44" s="78">
        <f t="shared" si="1"/>
        <v>258928.0812642597</v>
      </c>
      <c r="P44" s="79">
        <f t="shared" si="1"/>
        <v>258928.0812642597</v>
      </c>
    </row>
    <row r="45" spans="2:16" x14ac:dyDescent="0.2">
      <c r="B45" s="81"/>
      <c r="C45" s="81"/>
      <c r="D45" s="345"/>
      <c r="E45" s="52"/>
      <c r="F45" s="65"/>
      <c r="G45" s="50"/>
      <c r="H45" s="66"/>
      <c r="I45" s="52"/>
      <c r="J45" s="67"/>
      <c r="K45" s="52"/>
      <c r="L45" s="65"/>
      <c r="M45" s="52"/>
      <c r="N45" s="66"/>
      <c r="O45" s="52"/>
      <c r="P45" s="65"/>
    </row>
    <row r="46" spans="2:16" x14ac:dyDescent="0.2">
      <c r="B46" s="68" t="s">
        <v>4</v>
      </c>
      <c r="C46" s="82" t="s">
        <v>48</v>
      </c>
      <c r="D46" s="344"/>
      <c r="E46" s="52"/>
      <c r="F46" s="65"/>
      <c r="G46" s="50"/>
      <c r="H46" s="66"/>
      <c r="I46" s="52"/>
      <c r="J46" s="67"/>
      <c r="K46" s="52"/>
      <c r="L46" s="65"/>
      <c r="M46" s="52"/>
      <c r="N46" s="66"/>
      <c r="O46" s="52"/>
      <c r="P46" s="65"/>
    </row>
    <row r="47" spans="2:16" x14ac:dyDescent="0.2">
      <c r="B47" s="53"/>
      <c r="C47" s="54">
        <v>5.0999999999999996</v>
      </c>
      <c r="D47" s="342" t="s">
        <v>5</v>
      </c>
      <c r="E47" s="83"/>
      <c r="F47" s="349"/>
      <c r="G47" s="84"/>
      <c r="H47" s="84"/>
      <c r="I47" s="83"/>
      <c r="J47" s="84"/>
      <c r="K47" s="83"/>
      <c r="L47" s="84"/>
      <c r="M47" s="368">
        <v>6473.1866659533862</v>
      </c>
      <c r="N47" s="369">
        <v>6473.1866659533862</v>
      </c>
      <c r="O47" s="368">
        <v>4125.1968047396676</v>
      </c>
      <c r="P47" s="364">
        <v>4125.1968047396676</v>
      </c>
    </row>
    <row r="48" spans="2:16" x14ac:dyDescent="0.2">
      <c r="B48" s="53"/>
      <c r="C48" s="54">
        <v>5.2</v>
      </c>
      <c r="D48" s="342" t="s">
        <v>27</v>
      </c>
      <c r="E48" s="83"/>
      <c r="F48" s="349"/>
      <c r="G48" s="84"/>
      <c r="H48" s="84"/>
      <c r="I48" s="83"/>
      <c r="J48" s="84"/>
      <c r="K48" s="83"/>
      <c r="L48" s="84"/>
      <c r="M48" s="368">
        <v>77678.239991440641</v>
      </c>
      <c r="N48" s="369">
        <v>77678.239991440641</v>
      </c>
      <c r="O48" s="368">
        <v>49502.361656876012</v>
      </c>
      <c r="P48" s="364">
        <v>49502.361656876012</v>
      </c>
    </row>
    <row r="49" spans="2:16" ht="15.75" thickBot="1" x14ac:dyDescent="0.25">
      <c r="B49" s="53"/>
      <c r="C49" s="54">
        <v>5.3</v>
      </c>
      <c r="D49" s="342" t="s">
        <v>23</v>
      </c>
      <c r="E49" s="85">
        <f>E48/12</f>
        <v>0</v>
      </c>
      <c r="F49" s="86">
        <f t="shared" ref="F49:P49" si="2">F48/12</f>
        <v>0</v>
      </c>
      <c r="G49" s="347">
        <f t="shared" si="2"/>
        <v>0</v>
      </c>
      <c r="H49" s="86">
        <f>H48/12</f>
        <v>0</v>
      </c>
      <c r="I49" s="85">
        <f t="shared" si="2"/>
        <v>0</v>
      </c>
      <c r="J49" s="86">
        <f t="shared" si="2"/>
        <v>0</v>
      </c>
      <c r="K49" s="85">
        <f t="shared" si="2"/>
        <v>0</v>
      </c>
      <c r="L49" s="86">
        <f t="shared" si="2"/>
        <v>0</v>
      </c>
      <c r="M49" s="85">
        <f>M48/12</f>
        <v>6473.1866659533871</v>
      </c>
      <c r="N49" s="86">
        <f>N48/12</f>
        <v>6473.1866659533871</v>
      </c>
      <c r="O49" s="85">
        <f t="shared" si="2"/>
        <v>4125.1968047396676</v>
      </c>
      <c r="P49" s="86">
        <f t="shared" si="2"/>
        <v>4125.1968047396676</v>
      </c>
    </row>
    <row r="50" spans="2:16" ht="45" customHeight="1" x14ac:dyDescent="0.2">
      <c r="B50" s="87"/>
      <c r="C50" s="88"/>
      <c r="D50" s="89"/>
      <c r="E50" s="272" t="str">
        <f>"Grand Total as of "&amp;""&amp;TEXT(E$18,"MM/DD/YYYY")&amp;" for ALL markets in col. 1-12."</f>
        <v>Grand Total as of 12/31/2022 for ALL markets in col. 1-12.</v>
      </c>
      <c r="F50" s="90"/>
      <c r="G50" s="90"/>
      <c r="H50" s="90"/>
      <c r="I50" s="90"/>
      <c r="J50" s="90"/>
      <c r="K50" s="91"/>
      <c r="L50" s="90"/>
      <c r="M50" s="90"/>
      <c r="N50" s="90"/>
      <c r="O50" s="90"/>
      <c r="P50" s="92"/>
    </row>
    <row r="51" spans="2:16" ht="13.5" customHeight="1" x14ac:dyDescent="0.2">
      <c r="B51" s="93"/>
      <c r="C51" s="94"/>
      <c r="D51" s="95"/>
      <c r="E51" s="323"/>
      <c r="F51" s="96"/>
      <c r="G51" s="96"/>
      <c r="H51" s="96"/>
      <c r="I51" s="96"/>
      <c r="J51" s="96"/>
      <c r="K51" s="97"/>
      <c r="L51" s="96"/>
      <c r="M51" s="96"/>
      <c r="N51" s="96"/>
      <c r="O51" s="96"/>
      <c r="P51" s="98"/>
    </row>
    <row r="52" spans="2:16" x14ac:dyDescent="0.2">
      <c r="B52" s="99" t="s">
        <v>56</v>
      </c>
      <c r="C52" s="100" t="s">
        <v>53</v>
      </c>
      <c r="D52" s="101"/>
      <c r="E52" s="102"/>
      <c r="F52" s="103"/>
      <c r="G52" s="103"/>
      <c r="H52" s="103"/>
      <c r="I52" s="103"/>
      <c r="J52" s="103"/>
      <c r="K52" s="97"/>
      <c r="L52" s="103"/>
      <c r="M52" s="103"/>
      <c r="N52" s="103"/>
      <c r="O52" s="103"/>
      <c r="P52" s="104"/>
    </row>
    <row r="53" spans="2:16" ht="15.75" thickBot="1" x14ac:dyDescent="0.25">
      <c r="B53" s="105" t="s">
        <v>57</v>
      </c>
      <c r="C53" s="106" t="s">
        <v>129</v>
      </c>
      <c r="D53" s="107"/>
      <c r="E53" s="108"/>
      <c r="F53" s="109"/>
      <c r="G53" s="109"/>
      <c r="H53" s="109"/>
      <c r="I53" s="109"/>
      <c r="J53" s="109"/>
      <c r="K53" s="110"/>
      <c r="L53" s="109"/>
      <c r="M53" s="109"/>
      <c r="N53" s="109"/>
      <c r="O53" s="109"/>
      <c r="P53" s="111"/>
    </row>
    <row r="54" spans="2:16" x14ac:dyDescent="0.2">
      <c r="B54" s="11"/>
      <c r="C54" s="11"/>
      <c r="D54" s="11"/>
      <c r="E54" s="112"/>
      <c r="F54" s="112"/>
      <c r="G54" s="112"/>
      <c r="H54" s="112"/>
      <c r="I54" s="112"/>
      <c r="J54" s="112"/>
      <c r="K54" s="112"/>
      <c r="L54" s="112"/>
      <c r="M54" s="112"/>
      <c r="N54" s="112"/>
      <c r="O54" s="112"/>
      <c r="P54" s="112"/>
    </row>
    <row r="55" spans="2:16" ht="15.75" x14ac:dyDescent="0.25">
      <c r="B55" s="113" t="s">
        <v>61</v>
      </c>
      <c r="C55" s="113"/>
      <c r="D55" s="113"/>
      <c r="E55" s="112"/>
      <c r="F55" s="112"/>
      <c r="G55" s="112"/>
      <c r="H55" s="112"/>
      <c r="I55" s="112"/>
      <c r="J55" s="112"/>
      <c r="K55" s="112"/>
      <c r="L55" s="112"/>
      <c r="M55" s="112"/>
      <c r="N55" s="112"/>
      <c r="O55" s="112"/>
      <c r="P55" s="112"/>
    </row>
    <row r="56" spans="2:16" ht="17.25" customHeight="1" x14ac:dyDescent="0.25">
      <c r="B56" s="113"/>
      <c r="C56" s="193" t="s">
        <v>137</v>
      </c>
      <c r="D56" s="193"/>
      <c r="E56" s="112"/>
      <c r="F56" s="112"/>
      <c r="G56" s="112"/>
      <c r="H56" s="112"/>
      <c r="I56" s="112"/>
      <c r="J56" s="112"/>
      <c r="K56" s="112"/>
      <c r="L56" s="112"/>
      <c r="M56" s="112"/>
      <c r="N56" s="112"/>
      <c r="O56" s="112"/>
      <c r="P56" s="112"/>
    </row>
    <row r="57" spans="2:16" ht="16.5" customHeight="1" x14ac:dyDescent="0.25">
      <c r="B57" s="113"/>
      <c r="C57" s="113" t="s">
        <v>70</v>
      </c>
      <c r="D57" s="28"/>
      <c r="E57" s="112"/>
      <c r="F57" s="112"/>
      <c r="G57" s="112"/>
      <c r="H57" s="112"/>
      <c r="I57" s="112"/>
      <c r="J57" s="112"/>
      <c r="K57" s="112"/>
      <c r="L57" s="112"/>
      <c r="M57" s="112"/>
      <c r="N57" s="112"/>
      <c r="O57" s="112"/>
      <c r="P57" s="112"/>
    </row>
    <row r="58" spans="2:16" ht="17.25" customHeight="1" x14ac:dyDescent="0.25">
      <c r="B58" s="113"/>
      <c r="C58" s="113" t="s">
        <v>66</v>
      </c>
      <c r="D58" s="28"/>
    </row>
    <row r="59" spans="2:16" ht="17.25" customHeight="1" x14ac:dyDescent="0.2">
      <c r="B59" s="28"/>
      <c r="C59" s="193" t="s">
        <v>101</v>
      </c>
      <c r="D59" s="193"/>
      <c r="E59" s="114"/>
    </row>
    <row r="60" spans="2:16" ht="13.15" customHeight="1" x14ac:dyDescent="0.2">
      <c r="C60" s="115"/>
      <c r="D60" s="11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election activeCell="F6" sqref="F6"/>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6"/>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39"/>
      <c r="C6" s="316"/>
      <c r="D6" s="337">
        <f>'Cover Page'!C7</f>
        <v>86231</v>
      </c>
      <c r="E6" s="281"/>
      <c r="F6" s="281"/>
      <c r="G6" s="6"/>
      <c r="H6" s="7"/>
      <c r="K6" s="6"/>
      <c r="L6" s="6"/>
      <c r="M6" s="6"/>
      <c r="N6" s="7"/>
    </row>
    <row r="7" spans="2:16" s="5" customFormat="1" ht="15.75" customHeight="1" x14ac:dyDescent="0.25">
      <c r="B7" s="25" t="s">
        <v>88</v>
      </c>
      <c r="C7" s="26"/>
      <c r="D7" s="26"/>
      <c r="E7" s="281"/>
      <c r="F7" s="281"/>
      <c r="G7" s="6"/>
      <c r="H7" s="6"/>
      <c r="K7" s="6"/>
      <c r="L7" s="6"/>
      <c r="M7" s="6"/>
      <c r="N7" s="6"/>
    </row>
    <row r="8" spans="2:16" s="5" customFormat="1" ht="15" customHeight="1" x14ac:dyDescent="0.2">
      <c r="B8" s="339"/>
      <c r="C8" s="316"/>
      <c r="D8" s="317" t="str">
        <f>'Cover Page'!C8</f>
        <v>Transamerica Life Insurance Company</v>
      </c>
      <c r="E8" s="281"/>
      <c r="F8" s="281"/>
      <c r="G8" s="6"/>
      <c r="H8" s="7"/>
      <c r="I8" s="6"/>
      <c r="J8" s="6"/>
      <c r="K8" s="6"/>
      <c r="L8" s="6"/>
      <c r="M8" s="6"/>
      <c r="N8" s="7"/>
      <c r="O8" s="6"/>
      <c r="P8" s="6"/>
    </row>
    <row r="9" spans="2:16" s="5" customFormat="1" ht="15.75" customHeight="1" x14ac:dyDescent="0.25">
      <c r="B9" s="32" t="s">
        <v>90</v>
      </c>
      <c r="C9" s="26"/>
      <c r="D9" s="26"/>
      <c r="E9" s="282" t="s">
        <v>124</v>
      </c>
      <c r="F9" s="281"/>
      <c r="I9" s="6"/>
      <c r="J9" s="6"/>
      <c r="O9" s="6"/>
      <c r="P9" s="6"/>
    </row>
    <row r="10" spans="2:16" s="5" customFormat="1" ht="15" customHeight="1" x14ac:dyDescent="0.2">
      <c r="B10" s="339"/>
      <c r="C10" s="316"/>
      <c r="D10" s="318">
        <f>'Cover Page'!C9</f>
        <v>0</v>
      </c>
      <c r="E10" s="281"/>
      <c r="F10" s="281"/>
      <c r="H10" s="7"/>
      <c r="I10" s="6"/>
      <c r="J10" s="6"/>
      <c r="K10" s="6"/>
      <c r="L10" s="6"/>
      <c r="N10" s="7"/>
      <c r="O10" s="6"/>
      <c r="P10" s="6"/>
    </row>
    <row r="11" spans="2:16" s="5" customFormat="1" ht="15.75" customHeight="1" x14ac:dyDescent="0.25">
      <c r="B11" s="32" t="s">
        <v>85</v>
      </c>
      <c r="C11" s="26"/>
      <c r="D11" s="26"/>
      <c r="E11" s="281"/>
      <c r="F11" s="281"/>
      <c r="H11" s="6"/>
      <c r="I11" s="6"/>
      <c r="J11" s="6"/>
      <c r="N11" s="6"/>
      <c r="O11" s="6"/>
      <c r="P11" s="6"/>
    </row>
    <row r="12" spans="2:16" s="5" customFormat="1" x14ac:dyDescent="0.2">
      <c r="B12" s="339"/>
      <c r="C12" s="316"/>
      <c r="D12" s="318"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4"/>
    </row>
    <row r="15" spans="2:16" s="12" customFormat="1" ht="16.5" thickBot="1" x14ac:dyDescent="0.3">
      <c r="B15" s="11"/>
      <c r="C15" s="11"/>
      <c r="D15" s="11"/>
      <c r="E15" s="258"/>
      <c r="F15" s="259"/>
      <c r="G15" s="259" t="s">
        <v>33</v>
      </c>
      <c r="H15" s="259"/>
      <c r="I15" s="259"/>
      <c r="J15" s="259"/>
      <c r="K15" s="258"/>
      <c r="L15" s="259"/>
      <c r="M15" s="259" t="s">
        <v>33</v>
      </c>
      <c r="N15" s="259"/>
      <c r="O15" s="259"/>
      <c r="P15" s="271"/>
    </row>
    <row r="16" spans="2:16" s="12" customFormat="1" ht="16.5" customHeight="1" thickBot="1" x14ac:dyDescent="0.25">
      <c r="B16" s="11"/>
      <c r="C16" s="11"/>
      <c r="D16" s="11"/>
      <c r="E16" s="260"/>
      <c r="F16" s="274"/>
      <c r="G16" s="276" t="s">
        <v>106</v>
      </c>
      <c r="H16" s="274"/>
      <c r="I16" s="274"/>
      <c r="J16" s="275"/>
      <c r="K16" s="261"/>
      <c r="L16" s="262"/>
      <c r="M16" s="263" t="s">
        <v>107</v>
      </c>
      <c r="N16" s="262"/>
      <c r="O16" s="262"/>
      <c r="P16" s="264"/>
    </row>
    <row r="17" spans="2:16" s="12" customFormat="1" ht="16.5" thickBot="1" x14ac:dyDescent="0.3">
      <c r="B17" s="11"/>
      <c r="C17" s="11"/>
      <c r="D17" s="11"/>
      <c r="E17" s="278" t="s">
        <v>8</v>
      </c>
      <c r="F17" s="277"/>
      <c r="G17" s="278"/>
      <c r="H17" s="280" t="s">
        <v>9</v>
      </c>
      <c r="I17" s="269" t="s">
        <v>10</v>
      </c>
      <c r="J17" s="270"/>
      <c r="K17" s="278" t="s">
        <v>8</v>
      </c>
      <c r="L17" s="279"/>
      <c r="M17" s="278" t="s">
        <v>9</v>
      </c>
      <c r="N17" s="279"/>
      <c r="O17" s="269" t="s">
        <v>10</v>
      </c>
      <c r="P17" s="270"/>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5"/>
      <c r="C19" s="252"/>
      <c r="D19" s="257"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2">
      <c r="B20" s="253"/>
      <c r="C20" s="254"/>
      <c r="D20" s="350" t="s">
        <v>149</v>
      </c>
      <c r="E20" s="354">
        <v>1</v>
      </c>
      <c r="F20" s="355">
        <v>2</v>
      </c>
      <c r="G20" s="117">
        <v>3</v>
      </c>
      <c r="H20" s="118">
        <v>4</v>
      </c>
      <c r="I20" s="117">
        <v>5</v>
      </c>
      <c r="J20" s="118">
        <v>6</v>
      </c>
      <c r="K20" s="117">
        <v>7</v>
      </c>
      <c r="L20" s="118">
        <v>8</v>
      </c>
      <c r="M20" s="117">
        <v>9</v>
      </c>
      <c r="N20" s="118">
        <v>10</v>
      </c>
      <c r="O20" s="117">
        <v>11</v>
      </c>
      <c r="P20" s="118">
        <v>12</v>
      </c>
    </row>
    <row r="21" spans="2:16" s="12" customFormat="1" x14ac:dyDescent="0.2">
      <c r="B21" s="46" t="s">
        <v>0</v>
      </c>
      <c r="C21" s="47" t="s">
        <v>64</v>
      </c>
      <c r="D21" s="351"/>
      <c r="E21" s="119"/>
      <c r="F21" s="120"/>
      <c r="G21" s="119"/>
      <c r="H21" s="121"/>
      <c r="I21" s="119"/>
      <c r="J21" s="120"/>
      <c r="K21" s="119"/>
      <c r="L21" s="120"/>
      <c r="M21" s="119"/>
      <c r="N21" s="121"/>
      <c r="O21" s="119"/>
      <c r="P21" s="120"/>
    </row>
    <row r="22" spans="2:16" s="12" customFormat="1" x14ac:dyDescent="0.2">
      <c r="B22" s="53"/>
      <c r="C22" s="54">
        <v>1.1000000000000001</v>
      </c>
      <c r="D22" s="342" t="s">
        <v>15</v>
      </c>
      <c r="E22" s="356"/>
      <c r="F22" s="123"/>
      <c r="G22" s="122"/>
      <c r="H22" s="123"/>
      <c r="I22" s="122"/>
      <c r="J22" s="123"/>
      <c r="K22" s="122"/>
      <c r="L22" s="123"/>
      <c r="M22" s="360">
        <v>814785.1791871289</v>
      </c>
      <c r="N22" s="361">
        <v>814785.1791871289</v>
      </c>
      <c r="O22" s="360">
        <v>554765.56081287109</v>
      </c>
      <c r="P22" s="361">
        <v>554765.56081287109</v>
      </c>
    </row>
    <row r="23" spans="2:16" s="12" customFormat="1" x14ac:dyDescent="0.2">
      <c r="B23" s="53"/>
      <c r="C23" s="54">
        <v>1.2</v>
      </c>
      <c r="D23" s="342" t="s">
        <v>16</v>
      </c>
      <c r="E23" s="122"/>
      <c r="F23" s="123"/>
      <c r="G23" s="122"/>
      <c r="H23" s="123"/>
      <c r="I23" s="122"/>
      <c r="J23" s="123"/>
      <c r="K23" s="122"/>
      <c r="L23" s="123"/>
      <c r="M23" s="360">
        <v>0</v>
      </c>
      <c r="N23" s="361">
        <v>0</v>
      </c>
      <c r="O23" s="360">
        <v>0</v>
      </c>
      <c r="P23" s="361">
        <v>0</v>
      </c>
    </row>
    <row r="24" spans="2:16" s="12" customFormat="1" x14ac:dyDescent="0.2">
      <c r="B24" s="53"/>
      <c r="C24" s="54">
        <v>1.3</v>
      </c>
      <c r="D24" s="342" t="s">
        <v>34</v>
      </c>
      <c r="E24" s="122"/>
      <c r="F24" s="123"/>
      <c r="G24" s="122"/>
      <c r="H24" s="123"/>
      <c r="I24" s="122"/>
      <c r="J24" s="123"/>
      <c r="K24" s="122"/>
      <c r="L24" s="123"/>
      <c r="M24" s="360">
        <v>0</v>
      </c>
      <c r="N24" s="361">
        <v>0</v>
      </c>
      <c r="O24" s="360">
        <v>0</v>
      </c>
      <c r="P24" s="361">
        <v>0</v>
      </c>
    </row>
    <row r="25" spans="2:16" s="12" customFormat="1" x14ac:dyDescent="0.2">
      <c r="B25" s="53"/>
      <c r="C25" s="54">
        <v>1.4</v>
      </c>
      <c r="D25" s="342" t="s">
        <v>17</v>
      </c>
      <c r="E25" s="122"/>
      <c r="F25" s="123"/>
      <c r="G25" s="122"/>
      <c r="H25" s="123"/>
      <c r="I25" s="122"/>
      <c r="J25" s="123"/>
      <c r="K25" s="122"/>
      <c r="L25" s="123"/>
      <c r="M25" s="360">
        <v>0</v>
      </c>
      <c r="N25" s="361">
        <v>0</v>
      </c>
      <c r="O25" s="360">
        <v>0</v>
      </c>
      <c r="P25" s="361">
        <v>0</v>
      </c>
    </row>
    <row r="26" spans="2:16" s="12" customFormat="1" x14ac:dyDescent="0.2">
      <c r="B26" s="124"/>
      <c r="C26" s="125"/>
      <c r="D26" s="352"/>
      <c r="E26" s="126"/>
      <c r="F26" s="127"/>
      <c r="G26" s="126"/>
      <c r="H26" s="128"/>
      <c r="I26" s="126"/>
      <c r="J26" s="127"/>
      <c r="K26" s="126"/>
      <c r="L26" s="127"/>
      <c r="M26" s="126"/>
      <c r="N26" s="128"/>
      <c r="O26" s="126"/>
      <c r="P26" s="127"/>
    </row>
    <row r="27" spans="2:16" s="12" customFormat="1" x14ac:dyDescent="0.2">
      <c r="B27" s="53" t="s">
        <v>1</v>
      </c>
      <c r="C27" s="82" t="s">
        <v>65</v>
      </c>
      <c r="D27" s="342"/>
      <c r="E27" s="129"/>
      <c r="F27" s="130"/>
      <c r="G27" s="129"/>
      <c r="H27" s="131"/>
      <c r="I27" s="129"/>
      <c r="J27" s="130"/>
      <c r="K27" s="129"/>
      <c r="L27" s="130"/>
      <c r="M27" s="129"/>
      <c r="N27" s="131"/>
      <c r="O27" s="129"/>
      <c r="P27" s="130"/>
    </row>
    <row r="28" spans="2:16" s="12" customFormat="1" x14ac:dyDescent="0.2">
      <c r="B28" s="53"/>
      <c r="C28" s="54">
        <v>2.1</v>
      </c>
      <c r="D28" s="342" t="s">
        <v>39</v>
      </c>
      <c r="E28" s="129"/>
      <c r="F28" s="130"/>
      <c r="G28" s="129"/>
      <c r="H28" s="131"/>
      <c r="I28" s="129"/>
      <c r="J28" s="130"/>
      <c r="K28" s="129"/>
      <c r="L28" s="130"/>
      <c r="M28" s="129"/>
      <c r="N28" s="131"/>
      <c r="O28" s="129"/>
      <c r="P28" s="130"/>
    </row>
    <row r="29" spans="2:16" s="12" customFormat="1" x14ac:dyDescent="0.2">
      <c r="B29" s="53"/>
      <c r="C29" s="54"/>
      <c r="D29" s="342" t="s">
        <v>55</v>
      </c>
      <c r="E29" s="122"/>
      <c r="F29" s="132"/>
      <c r="G29" s="122"/>
      <c r="H29" s="132"/>
      <c r="I29" s="122"/>
      <c r="J29" s="132"/>
      <c r="K29" s="122"/>
      <c r="L29" s="132"/>
      <c r="M29" s="360">
        <v>66524.276707972793</v>
      </c>
      <c r="N29" s="132"/>
      <c r="O29" s="360">
        <v>39097.803292027224</v>
      </c>
      <c r="P29" s="132"/>
    </row>
    <row r="30" spans="2:16" s="12" customFormat="1" ht="28.5" customHeight="1" x14ac:dyDescent="0.2">
      <c r="B30" s="53"/>
      <c r="C30" s="54"/>
      <c r="D30" s="343" t="s">
        <v>54</v>
      </c>
      <c r="E30" s="133"/>
      <c r="F30" s="123"/>
      <c r="G30" s="133"/>
      <c r="H30" s="123"/>
      <c r="I30" s="133"/>
      <c r="J30" s="123"/>
      <c r="K30" s="133"/>
      <c r="L30" s="123"/>
      <c r="M30" s="133"/>
      <c r="N30" s="361">
        <v>29831.57</v>
      </c>
      <c r="O30" s="133"/>
      <c r="P30" s="361">
        <v>17532.68</v>
      </c>
    </row>
    <row r="31" spans="2:16" s="12" customFormat="1" x14ac:dyDescent="0.2">
      <c r="B31" s="53"/>
      <c r="C31" s="54">
        <v>2.2000000000000002</v>
      </c>
      <c r="D31" s="342" t="s">
        <v>35</v>
      </c>
      <c r="E31" s="129"/>
      <c r="F31" s="130"/>
      <c r="G31" s="129"/>
      <c r="H31" s="131"/>
      <c r="I31" s="129"/>
      <c r="J31" s="130"/>
      <c r="K31" s="129"/>
      <c r="L31" s="130"/>
      <c r="M31" s="129"/>
      <c r="N31" s="131"/>
      <c r="O31" s="129"/>
      <c r="P31" s="130"/>
    </row>
    <row r="32" spans="2:16" s="12" customFormat="1" ht="30" x14ac:dyDescent="0.2">
      <c r="B32" s="53"/>
      <c r="C32" s="54"/>
      <c r="D32" s="343" t="s">
        <v>51</v>
      </c>
      <c r="E32" s="122"/>
      <c r="F32" s="132"/>
      <c r="G32" s="122"/>
      <c r="H32" s="134"/>
      <c r="I32" s="122"/>
      <c r="J32" s="132"/>
      <c r="K32" s="122"/>
      <c r="L32" s="132"/>
      <c r="M32" s="122">
        <v>0</v>
      </c>
      <c r="N32" s="134"/>
      <c r="O32" s="122"/>
      <c r="P32" s="132"/>
    </row>
    <row r="33" spans="2:16" s="12" customFormat="1" ht="30" x14ac:dyDescent="0.2">
      <c r="B33" s="53"/>
      <c r="C33" s="54"/>
      <c r="D33" s="343" t="s">
        <v>44</v>
      </c>
      <c r="E33" s="133"/>
      <c r="F33" s="123"/>
      <c r="G33" s="133"/>
      <c r="H33" s="135"/>
      <c r="I33" s="133"/>
      <c r="J33" s="123"/>
      <c r="K33" s="133"/>
      <c r="L33" s="123"/>
      <c r="M33" s="133"/>
      <c r="N33" s="135"/>
      <c r="O33" s="133"/>
      <c r="P33" s="123"/>
    </row>
    <row r="34" spans="2:16" s="12" customFormat="1" x14ac:dyDescent="0.2">
      <c r="B34" s="53"/>
      <c r="C34" s="54">
        <v>2.2999999999999998</v>
      </c>
      <c r="D34" s="342" t="s">
        <v>28</v>
      </c>
      <c r="E34" s="122"/>
      <c r="F34" s="132"/>
      <c r="G34" s="122"/>
      <c r="H34" s="134"/>
      <c r="I34" s="122"/>
      <c r="J34" s="132"/>
      <c r="K34" s="122"/>
      <c r="L34" s="132"/>
      <c r="M34" s="122">
        <v>0</v>
      </c>
      <c r="N34" s="134"/>
      <c r="O34" s="122"/>
      <c r="P34" s="132"/>
    </row>
    <row r="35" spans="2:16" s="12" customFormat="1" x14ac:dyDescent="0.2">
      <c r="B35" s="53"/>
      <c r="C35" s="54">
        <v>2.4</v>
      </c>
      <c r="D35" s="342" t="s">
        <v>36</v>
      </c>
      <c r="E35" s="129"/>
      <c r="F35" s="130"/>
      <c r="G35" s="129"/>
      <c r="H35" s="131"/>
      <c r="I35" s="129"/>
      <c r="J35" s="130"/>
      <c r="K35" s="129"/>
      <c r="L35" s="130"/>
      <c r="M35" s="129"/>
      <c r="N35" s="131"/>
      <c r="O35" s="129"/>
      <c r="P35" s="130"/>
    </row>
    <row r="36" spans="2:16" s="12" customFormat="1" ht="30" x14ac:dyDescent="0.2">
      <c r="B36" s="53"/>
      <c r="C36" s="54"/>
      <c r="D36" s="343" t="s">
        <v>52</v>
      </c>
      <c r="E36" s="122"/>
      <c r="F36" s="132"/>
      <c r="G36" s="122"/>
      <c r="H36" s="134"/>
      <c r="I36" s="122"/>
      <c r="J36" s="132"/>
      <c r="K36" s="122"/>
      <c r="L36" s="132"/>
      <c r="M36" s="360">
        <v>10278.000751381796</v>
      </c>
      <c r="N36" s="134"/>
      <c r="O36" s="360">
        <v>6040.6106086182053</v>
      </c>
      <c r="P36" s="132"/>
    </row>
    <row r="37" spans="2:16" s="12" customFormat="1" ht="30" x14ac:dyDescent="0.2">
      <c r="B37" s="53"/>
      <c r="C37" s="54"/>
      <c r="D37" s="343" t="s">
        <v>43</v>
      </c>
      <c r="E37" s="133"/>
      <c r="F37" s="123"/>
      <c r="G37" s="133"/>
      <c r="H37" s="135"/>
      <c r="I37" s="133"/>
      <c r="J37" s="123"/>
      <c r="K37" s="133"/>
      <c r="L37" s="123"/>
      <c r="M37" s="133"/>
      <c r="N37" s="135"/>
      <c r="O37" s="133"/>
      <c r="P37" s="123"/>
    </row>
    <row r="38" spans="2:16" s="12" customFormat="1" x14ac:dyDescent="0.2">
      <c r="B38" s="53"/>
      <c r="C38" s="54">
        <v>2.5</v>
      </c>
      <c r="D38" s="342" t="s">
        <v>29</v>
      </c>
      <c r="E38" s="122"/>
      <c r="F38" s="132"/>
      <c r="G38" s="122"/>
      <c r="H38" s="134"/>
      <c r="I38" s="122"/>
      <c r="J38" s="132"/>
      <c r="K38" s="122"/>
      <c r="L38" s="132"/>
      <c r="M38" s="360">
        <v>1613.1915067109139</v>
      </c>
      <c r="N38" s="134"/>
      <c r="O38" s="360">
        <v>4429.9678432890878</v>
      </c>
      <c r="P38" s="132"/>
    </row>
    <row r="39" spans="2:16" s="12" customFormat="1" x14ac:dyDescent="0.2">
      <c r="B39" s="53"/>
      <c r="C39" s="54">
        <v>2.6</v>
      </c>
      <c r="D39" s="342" t="s">
        <v>31</v>
      </c>
      <c r="E39" s="129"/>
      <c r="F39" s="130"/>
      <c r="G39" s="129"/>
      <c r="H39" s="131"/>
      <c r="I39" s="129"/>
      <c r="J39" s="130"/>
      <c r="K39" s="129"/>
      <c r="L39" s="130"/>
      <c r="M39" s="129"/>
      <c r="N39" s="131"/>
      <c r="O39" s="129"/>
      <c r="P39" s="130"/>
    </row>
    <row r="40" spans="2:16" s="12" customFormat="1" ht="28.5" customHeight="1" x14ac:dyDescent="0.2">
      <c r="B40" s="53"/>
      <c r="C40" s="54"/>
      <c r="D40" s="343" t="s">
        <v>112</v>
      </c>
      <c r="E40" s="122"/>
      <c r="F40" s="132"/>
      <c r="G40" s="122"/>
      <c r="H40" s="134"/>
      <c r="I40" s="122"/>
      <c r="J40" s="132"/>
      <c r="K40" s="122"/>
      <c r="L40" s="132"/>
      <c r="M40" s="122"/>
      <c r="N40" s="134"/>
      <c r="O40" s="122"/>
      <c r="P40" s="132"/>
    </row>
    <row r="41" spans="2:16" s="12" customFormat="1" ht="27.95" customHeight="1" x14ac:dyDescent="0.2">
      <c r="B41" s="53"/>
      <c r="C41" s="54"/>
      <c r="D41" s="343" t="s">
        <v>113</v>
      </c>
      <c r="E41" s="133"/>
      <c r="F41" s="123"/>
      <c r="G41" s="133"/>
      <c r="H41" s="135"/>
      <c r="I41" s="133"/>
      <c r="J41" s="123"/>
      <c r="K41" s="133"/>
      <c r="L41" s="123"/>
      <c r="M41" s="133"/>
      <c r="N41" s="135"/>
      <c r="O41" s="133"/>
      <c r="P41" s="123"/>
    </row>
    <row r="42" spans="2:16" s="12" customFormat="1" x14ac:dyDescent="0.2">
      <c r="B42" s="53"/>
      <c r="C42" s="54">
        <v>2.7</v>
      </c>
      <c r="D42" s="342" t="s">
        <v>37</v>
      </c>
      <c r="E42" s="129"/>
      <c r="F42" s="130"/>
      <c r="G42" s="129"/>
      <c r="H42" s="131"/>
      <c r="I42" s="129"/>
      <c r="J42" s="130"/>
      <c r="K42" s="129"/>
      <c r="L42" s="130"/>
      <c r="M42" s="129"/>
      <c r="N42" s="131"/>
      <c r="O42" s="129"/>
      <c r="P42" s="130"/>
    </row>
    <row r="43" spans="2:16" s="12" customFormat="1" x14ac:dyDescent="0.2">
      <c r="B43" s="53"/>
      <c r="C43" s="54"/>
      <c r="D43" s="343" t="s">
        <v>114</v>
      </c>
      <c r="E43" s="122"/>
      <c r="F43" s="132"/>
      <c r="G43" s="122"/>
      <c r="H43" s="134"/>
      <c r="I43" s="122"/>
      <c r="J43" s="132"/>
      <c r="K43" s="122"/>
      <c r="L43" s="132"/>
      <c r="M43" s="122"/>
      <c r="N43" s="134"/>
      <c r="O43" s="122"/>
      <c r="P43" s="132"/>
    </row>
    <row r="44" spans="2:16" s="12" customFormat="1" ht="30" x14ac:dyDescent="0.2">
      <c r="B44" s="53"/>
      <c r="C44" s="54"/>
      <c r="D44" s="343" t="s">
        <v>115</v>
      </c>
      <c r="E44" s="133"/>
      <c r="F44" s="123"/>
      <c r="G44" s="133"/>
      <c r="H44" s="135"/>
      <c r="I44" s="133"/>
      <c r="J44" s="123"/>
      <c r="K44" s="133"/>
      <c r="L44" s="123"/>
      <c r="M44" s="133"/>
      <c r="N44" s="135"/>
      <c r="O44" s="133"/>
      <c r="P44" s="123"/>
    </row>
    <row r="45" spans="2:16" s="12" customFormat="1" x14ac:dyDescent="0.2">
      <c r="B45" s="53"/>
      <c r="C45" s="136" t="s">
        <v>116</v>
      </c>
      <c r="D45" s="342" t="s">
        <v>30</v>
      </c>
      <c r="E45" s="122"/>
      <c r="F45" s="137"/>
      <c r="G45" s="122"/>
      <c r="H45" s="138"/>
      <c r="I45" s="122"/>
      <c r="J45" s="137"/>
      <c r="K45" s="122"/>
      <c r="L45" s="137"/>
      <c r="M45" s="122"/>
      <c r="N45" s="138"/>
      <c r="O45" s="122"/>
      <c r="P45" s="137"/>
    </row>
    <row r="46" spans="2:16" s="12" customFormat="1" x14ac:dyDescent="0.2">
      <c r="B46" s="53"/>
      <c r="C46" s="54">
        <v>2.9</v>
      </c>
      <c r="D46" s="342" t="s">
        <v>100</v>
      </c>
      <c r="E46" s="129"/>
      <c r="F46" s="139"/>
      <c r="G46" s="129"/>
      <c r="H46" s="140"/>
      <c r="I46" s="129"/>
      <c r="J46" s="139"/>
      <c r="K46" s="129"/>
      <c r="L46" s="139"/>
      <c r="M46" s="129"/>
      <c r="N46" s="140"/>
      <c r="O46" s="129"/>
      <c r="P46" s="139"/>
    </row>
    <row r="47" spans="2:16" s="12" customFormat="1" x14ac:dyDescent="0.2">
      <c r="B47" s="53"/>
      <c r="C47" s="54"/>
      <c r="D47" s="343" t="s">
        <v>117</v>
      </c>
      <c r="E47" s="122"/>
      <c r="F47" s="141"/>
      <c r="G47" s="122"/>
      <c r="H47" s="142"/>
      <c r="I47" s="122"/>
      <c r="J47" s="141"/>
      <c r="K47" s="122"/>
      <c r="L47" s="141"/>
      <c r="M47" s="122"/>
      <c r="N47" s="142"/>
      <c r="O47" s="122"/>
      <c r="P47" s="141"/>
    </row>
    <row r="48" spans="2:16" s="12" customFormat="1" x14ac:dyDescent="0.2">
      <c r="B48" s="53"/>
      <c r="C48" s="54"/>
      <c r="D48" s="342" t="s">
        <v>118</v>
      </c>
      <c r="E48" s="122"/>
      <c r="F48" s="141"/>
      <c r="G48" s="122"/>
      <c r="H48" s="142"/>
      <c r="I48" s="122"/>
      <c r="J48" s="141"/>
      <c r="K48" s="122"/>
      <c r="L48" s="141"/>
      <c r="M48" s="122"/>
      <c r="N48" s="142"/>
      <c r="O48" s="122"/>
      <c r="P48" s="141"/>
    </row>
    <row r="49" spans="1:16" s="12" customFormat="1" x14ac:dyDescent="0.2">
      <c r="B49" s="53"/>
      <c r="C49" s="54"/>
      <c r="D49" s="342" t="s">
        <v>119</v>
      </c>
      <c r="E49" s="122"/>
      <c r="F49" s="137"/>
      <c r="G49" s="122"/>
      <c r="H49" s="138"/>
      <c r="I49" s="122"/>
      <c r="J49" s="137"/>
      <c r="K49" s="122"/>
      <c r="L49" s="137"/>
      <c r="M49" s="122"/>
      <c r="N49" s="138"/>
      <c r="O49" s="122"/>
      <c r="P49" s="137"/>
    </row>
    <row r="50" spans="1:16" s="12" customFormat="1" x14ac:dyDescent="0.2">
      <c r="B50" s="53"/>
      <c r="C50" s="143" t="s">
        <v>14</v>
      </c>
      <c r="D50" s="342" t="s">
        <v>26</v>
      </c>
      <c r="E50" s="122"/>
      <c r="F50" s="123"/>
      <c r="G50" s="122"/>
      <c r="H50" s="135"/>
      <c r="I50" s="122"/>
      <c r="J50" s="123"/>
      <c r="K50" s="122"/>
      <c r="L50" s="123"/>
      <c r="M50" s="122"/>
      <c r="N50" s="135"/>
      <c r="O50" s="122"/>
      <c r="P50" s="123"/>
    </row>
    <row r="51" spans="1:16" s="12" customFormat="1" x14ac:dyDescent="0.2">
      <c r="A51" s="144"/>
      <c r="B51" s="53"/>
      <c r="C51" s="143" t="s">
        <v>120</v>
      </c>
      <c r="D51" s="343"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75189.085952643683</v>
      </c>
      <c r="N51" s="79">
        <f>N30+N33+N37+N41+N44+N47+N48+N50</f>
        <v>29831.57</v>
      </c>
      <c r="O51" s="78">
        <f>O29+O32-O34+O36-O38+O40+O43-O45+O47+O48-O49+O50</f>
        <v>40708.446057356341</v>
      </c>
      <c r="P51" s="79">
        <f>P30+P33+P37+P41+P44+P47+P48+P50</f>
        <v>17532.68</v>
      </c>
    </row>
    <row r="52" spans="1:16" s="12" customFormat="1" ht="15.75" thickBot="1" x14ac:dyDescent="0.25">
      <c r="B52" s="124"/>
      <c r="C52" s="94"/>
      <c r="D52" s="353"/>
      <c r="E52" s="145"/>
      <c r="F52" s="146"/>
      <c r="G52" s="145"/>
      <c r="H52" s="147"/>
      <c r="I52" s="145"/>
      <c r="J52" s="146"/>
      <c r="K52" s="145"/>
      <c r="L52" s="146"/>
      <c r="M52" s="145"/>
      <c r="N52" s="147"/>
      <c r="O52" s="145"/>
      <c r="P52" s="146"/>
    </row>
    <row r="53" spans="1:16" s="12" customFormat="1" x14ac:dyDescent="0.2">
      <c r="B53" s="11"/>
      <c r="C53" s="11"/>
      <c r="D53" s="11"/>
    </row>
    <row r="54" spans="1:16" s="12" customFormat="1" ht="15.75" x14ac:dyDescent="0.25">
      <c r="B54" s="113"/>
      <c r="C54" s="113" t="s">
        <v>61</v>
      </c>
      <c r="D54" s="113"/>
    </row>
    <row r="55" spans="1:16" s="12" customFormat="1" ht="13.15" customHeight="1" x14ac:dyDescent="0.25">
      <c r="B55" s="113"/>
      <c r="C55" s="113"/>
      <c r="D55" s="148" t="s">
        <v>137</v>
      </c>
    </row>
    <row r="56" spans="1:16" s="12" customFormat="1" ht="15.75" x14ac:dyDescent="0.25">
      <c r="B56" s="113"/>
      <c r="C56" s="113"/>
      <c r="D56" s="113" t="s">
        <v>71</v>
      </c>
    </row>
    <row r="57" spans="1:16" s="12" customFormat="1" ht="13.15" customHeight="1" x14ac:dyDescent="0.25">
      <c r="B57" s="113"/>
      <c r="C57" s="113"/>
      <c r="D57" s="113" t="s">
        <v>66</v>
      </c>
      <c r="E57" s="149"/>
    </row>
    <row r="58" spans="1:16" s="12" customFormat="1" ht="13.15" customHeight="1" x14ac:dyDescent="0.2">
      <c r="B58" s="11"/>
      <c r="C58" s="28"/>
      <c r="D58" s="148" t="s">
        <v>101</v>
      </c>
    </row>
    <row r="59" spans="1:16" s="12" customFormat="1" ht="13.15" customHeight="1" x14ac:dyDescent="0.2">
      <c r="C59" s="115"/>
      <c r="D59" s="11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D69" sqref="D69"/>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0">
        <f>'Cover Page'!C7</f>
        <v>86231</v>
      </c>
      <c r="D6" s="287" t="s">
        <v>125</v>
      </c>
    </row>
    <row r="7" spans="2:4" ht="15.75" customHeight="1" x14ac:dyDescent="0.25">
      <c r="B7" s="25" t="s">
        <v>88</v>
      </c>
    </row>
    <row r="8" spans="2:4" ht="15" customHeight="1" x14ac:dyDescent="0.2">
      <c r="B8" s="151" t="str">
        <f>'Cover Page'!C8</f>
        <v>Transamerica Life Insurance Company</v>
      </c>
    </row>
    <row r="9" spans="2:4" ht="15.75" customHeight="1" x14ac:dyDescent="0.25">
      <c r="B9" s="32" t="s">
        <v>90</v>
      </c>
    </row>
    <row r="10" spans="2:4" ht="15" customHeight="1" x14ac:dyDescent="0.2">
      <c r="B10" s="151">
        <f>'Cover Page'!C9</f>
        <v>0</v>
      </c>
    </row>
    <row r="11" spans="2:4" ht="15.75" x14ac:dyDescent="0.25">
      <c r="B11" s="32" t="s">
        <v>85</v>
      </c>
    </row>
    <row r="12" spans="2:4" x14ac:dyDescent="0.2">
      <c r="B12" s="151" t="str">
        <f>'Cover Page'!C6</f>
        <v>2022</v>
      </c>
    </row>
    <row r="14" spans="2:4" ht="15.75" thickBot="1" x14ac:dyDescent="0.25"/>
    <row r="15" spans="2:4" s="11" customFormat="1" ht="16.5" thickBot="1" x14ac:dyDescent="0.3">
      <c r="B15" s="152" t="s">
        <v>74</v>
      </c>
      <c r="C15" s="159" t="s">
        <v>75</v>
      </c>
      <c r="D15" s="326" t="s">
        <v>76</v>
      </c>
    </row>
    <row r="16" spans="2:4" s="161" customFormat="1" ht="16.5" thickBot="1" x14ac:dyDescent="0.3">
      <c r="B16" s="153">
        <v>1</v>
      </c>
      <c r="C16" s="160">
        <v>2</v>
      </c>
      <c r="D16" s="325">
        <v>3</v>
      </c>
    </row>
    <row r="17" spans="2:4" s="11" customFormat="1" ht="15.75" x14ac:dyDescent="0.25">
      <c r="B17" s="154" t="s">
        <v>77</v>
      </c>
      <c r="C17" s="162"/>
      <c r="D17" s="285"/>
    </row>
    <row r="18" spans="2:4" s="11" customFormat="1" ht="35.25" customHeight="1" x14ac:dyDescent="0.2">
      <c r="B18" s="155"/>
      <c r="C18" s="163"/>
      <c r="D18" s="370" t="s">
        <v>163</v>
      </c>
    </row>
    <row r="19" spans="2:4" s="11" customFormat="1" ht="35.25" customHeight="1" x14ac:dyDescent="0.2">
      <c r="B19" s="371" t="s">
        <v>166</v>
      </c>
      <c r="C19" s="163"/>
      <c r="D19" s="370" t="s">
        <v>164</v>
      </c>
    </row>
    <row r="20" spans="2:4" s="11" customFormat="1" ht="106.5" customHeight="1" x14ac:dyDescent="0.2">
      <c r="B20" s="371" t="s">
        <v>167</v>
      </c>
      <c r="C20" s="163"/>
      <c r="D20" s="370" t="s">
        <v>165</v>
      </c>
    </row>
    <row r="21" spans="2:4" s="11" customFormat="1" ht="35.25" customHeight="1" x14ac:dyDescent="0.2">
      <c r="B21" s="155"/>
      <c r="C21" s="163"/>
      <c r="D21" s="286"/>
    </row>
    <row r="22" spans="2:4" s="11" customFormat="1" ht="35.25" customHeight="1" x14ac:dyDescent="0.2">
      <c r="B22" s="155"/>
      <c r="C22" s="163"/>
      <c r="D22" s="286"/>
    </row>
    <row r="23" spans="2:4" s="11" customFormat="1" ht="35.25" customHeight="1" thickBot="1" x14ac:dyDescent="0.25">
      <c r="B23" s="155"/>
      <c r="C23" s="163"/>
      <c r="D23" s="286"/>
    </row>
    <row r="24" spans="2:4" s="11" customFormat="1" ht="15.75" x14ac:dyDescent="0.25">
      <c r="B24" s="154" t="s">
        <v>78</v>
      </c>
      <c r="C24" s="162"/>
      <c r="D24" s="285"/>
    </row>
    <row r="25" spans="2:4" s="11" customFormat="1" x14ac:dyDescent="0.2">
      <c r="B25" s="156" t="s">
        <v>79</v>
      </c>
      <c r="C25" s="164"/>
      <c r="D25" s="284"/>
    </row>
    <row r="26" spans="2:4" s="11" customFormat="1" ht="120.75" customHeight="1" x14ac:dyDescent="0.2">
      <c r="B26" s="155"/>
      <c r="C26" s="163"/>
      <c r="D26" s="370" t="s">
        <v>168</v>
      </c>
    </row>
    <row r="27" spans="2:4" s="11" customFormat="1" ht="35.25" customHeight="1" x14ac:dyDescent="0.2">
      <c r="B27" s="155"/>
      <c r="C27" s="163"/>
      <c r="D27" s="286"/>
    </row>
    <row r="28" spans="2:4" s="11" customFormat="1" ht="35.25" customHeight="1" x14ac:dyDescent="0.2">
      <c r="B28" s="155"/>
      <c r="C28" s="163"/>
      <c r="D28" s="286"/>
    </row>
    <row r="29" spans="2:4" s="11" customFormat="1" ht="35.25" customHeight="1" x14ac:dyDescent="0.2">
      <c r="B29" s="155"/>
      <c r="C29" s="165"/>
      <c r="D29" s="286"/>
    </row>
    <row r="30" spans="2:4" s="11" customFormat="1" ht="35.25" customHeight="1" x14ac:dyDescent="0.2">
      <c r="B30" s="155"/>
      <c r="C30" s="165"/>
      <c r="D30" s="286"/>
    </row>
    <row r="31" spans="2:4" s="11" customFormat="1" ht="35.25" customHeight="1" x14ac:dyDescent="0.2">
      <c r="B31" s="155"/>
      <c r="C31" s="166"/>
      <c r="D31" s="286"/>
    </row>
    <row r="32" spans="2:4" s="11" customFormat="1" x14ac:dyDescent="0.2">
      <c r="B32" s="157" t="s">
        <v>80</v>
      </c>
      <c r="C32" s="167"/>
      <c r="D32" s="284"/>
    </row>
    <row r="33" spans="2:4" s="11" customFormat="1" ht="99.75" customHeight="1" x14ac:dyDescent="0.2">
      <c r="B33" s="155"/>
      <c r="C33" s="163"/>
      <c r="D33" s="370" t="s">
        <v>169</v>
      </c>
    </row>
    <row r="34" spans="2:4" s="11" customFormat="1" ht="35.25" customHeight="1" x14ac:dyDescent="0.2">
      <c r="B34" s="155"/>
      <c r="C34" s="163"/>
      <c r="D34" s="286"/>
    </row>
    <row r="35" spans="2:4" s="11" customFormat="1" ht="35.25" customHeight="1" x14ac:dyDescent="0.2">
      <c r="B35" s="155"/>
      <c r="C35" s="163"/>
      <c r="D35" s="286"/>
    </row>
    <row r="36" spans="2:4" s="11" customFormat="1" ht="35.25" customHeight="1" x14ac:dyDescent="0.2">
      <c r="B36" s="155"/>
      <c r="C36" s="165"/>
      <c r="D36" s="286"/>
    </row>
    <row r="37" spans="2:4" s="11" customFormat="1" ht="35.25" customHeight="1" x14ac:dyDescent="0.2">
      <c r="B37" s="155"/>
      <c r="C37" s="165"/>
      <c r="D37" s="286"/>
    </row>
    <row r="38" spans="2:4" s="11" customFormat="1" ht="35.25" customHeight="1" x14ac:dyDescent="0.2">
      <c r="B38" s="155"/>
      <c r="C38" s="166"/>
      <c r="D38" s="286"/>
    </row>
    <row r="39" spans="2:4" s="11" customFormat="1" x14ac:dyDescent="0.2">
      <c r="B39" s="157" t="s">
        <v>81</v>
      </c>
      <c r="C39" s="167"/>
      <c r="D39" s="284"/>
    </row>
    <row r="40" spans="2:4" s="11" customFormat="1" ht="35.25" customHeight="1" x14ac:dyDescent="0.2">
      <c r="B40" s="155"/>
      <c r="C40" s="163"/>
      <c r="D40" s="286"/>
    </row>
    <row r="41" spans="2:4" s="11" customFormat="1" ht="35.25" customHeight="1" x14ac:dyDescent="0.2">
      <c r="B41" s="155"/>
      <c r="C41" s="163"/>
      <c r="D41" s="286"/>
    </row>
    <row r="42" spans="2:4" s="11" customFormat="1" ht="35.25" customHeight="1" x14ac:dyDescent="0.2">
      <c r="B42" s="155"/>
      <c r="C42" s="163"/>
      <c r="D42" s="286"/>
    </row>
    <row r="43" spans="2:4" s="11" customFormat="1" ht="35.25" customHeight="1" x14ac:dyDescent="0.2">
      <c r="B43" s="155"/>
      <c r="C43" s="165"/>
      <c r="D43" s="286"/>
    </row>
    <row r="44" spans="2:4" s="11" customFormat="1" ht="35.25" customHeight="1" x14ac:dyDescent="0.2">
      <c r="B44" s="155"/>
      <c r="C44" s="165"/>
      <c r="D44" s="286"/>
    </row>
    <row r="45" spans="2:4" s="11" customFormat="1" ht="35.25" customHeight="1" x14ac:dyDescent="0.2">
      <c r="B45" s="155"/>
      <c r="C45" s="166"/>
      <c r="D45" s="286"/>
    </row>
    <row r="46" spans="2:4" s="11" customFormat="1" x14ac:dyDescent="0.2">
      <c r="B46" s="157" t="s">
        <v>82</v>
      </c>
      <c r="C46" s="167"/>
      <c r="D46" s="284"/>
    </row>
    <row r="47" spans="2:4" s="11" customFormat="1" ht="98.25" customHeight="1" x14ac:dyDescent="0.2">
      <c r="B47" s="155"/>
      <c r="C47" s="163"/>
      <c r="D47" s="372" t="s">
        <v>170</v>
      </c>
    </row>
    <row r="48" spans="2:4" s="11" customFormat="1" ht="35.25" customHeight="1" x14ac:dyDescent="0.2">
      <c r="B48" s="155"/>
      <c r="C48" s="163"/>
      <c r="D48" s="286"/>
    </row>
    <row r="49" spans="2:4" s="11" customFormat="1" ht="35.25" customHeight="1" x14ac:dyDescent="0.2">
      <c r="B49" s="155"/>
      <c r="C49" s="163"/>
      <c r="D49" s="286"/>
    </row>
    <row r="50" spans="2:4" s="11" customFormat="1" ht="35.25" customHeight="1" x14ac:dyDescent="0.2">
      <c r="B50" s="155"/>
      <c r="C50" s="165"/>
      <c r="D50" s="286"/>
    </row>
    <row r="51" spans="2:4" s="11" customFormat="1" ht="35.25" customHeight="1" x14ac:dyDescent="0.2">
      <c r="B51" s="155"/>
      <c r="C51" s="165"/>
      <c r="D51" s="286"/>
    </row>
    <row r="52" spans="2:4" s="11" customFormat="1" ht="35.25" customHeight="1" thickBot="1" x14ac:dyDescent="0.25">
      <c r="B52" s="155"/>
      <c r="C52" s="166"/>
      <c r="D52" s="286"/>
    </row>
    <row r="53" spans="2:4" s="11" customFormat="1" ht="15.75" x14ac:dyDescent="0.25">
      <c r="B53" s="154" t="s">
        <v>108</v>
      </c>
      <c r="C53" s="162"/>
      <c r="D53" s="285"/>
    </row>
    <row r="54" spans="2:4" s="11" customFormat="1" x14ac:dyDescent="0.2">
      <c r="B54" s="158" t="s">
        <v>109</v>
      </c>
      <c r="C54" s="164"/>
      <c r="D54" s="284"/>
    </row>
    <row r="55" spans="2:4" s="11" customFormat="1" ht="35.25" customHeight="1" x14ac:dyDescent="0.2">
      <c r="B55" s="155"/>
      <c r="C55" s="168"/>
      <c r="D55" s="286"/>
    </row>
    <row r="56" spans="2:4" s="11" customFormat="1" ht="35.25" customHeight="1" x14ac:dyDescent="0.2">
      <c r="B56" s="155"/>
      <c r="C56" s="165"/>
      <c r="D56" s="286"/>
    </row>
    <row r="57" spans="2:4" s="11" customFormat="1" ht="35.25" customHeight="1" x14ac:dyDescent="0.2">
      <c r="B57" s="155"/>
      <c r="C57" s="165"/>
      <c r="D57" s="286"/>
    </row>
    <row r="58" spans="2:4" s="11" customFormat="1" ht="35.25" customHeight="1" x14ac:dyDescent="0.2">
      <c r="B58" s="155"/>
      <c r="C58" s="165"/>
      <c r="D58" s="286"/>
    </row>
    <row r="59" spans="2:4" s="11" customFormat="1" ht="35.25" customHeight="1" x14ac:dyDescent="0.2">
      <c r="B59" s="155"/>
      <c r="C59" s="165"/>
      <c r="D59" s="286"/>
    </row>
    <row r="60" spans="2:4" s="11" customFormat="1" ht="35.25" customHeight="1" x14ac:dyDescent="0.2">
      <c r="B60" s="155"/>
      <c r="C60" s="169"/>
      <c r="D60" s="286"/>
    </row>
    <row r="61" spans="2:4" s="11" customFormat="1" x14ac:dyDescent="0.2">
      <c r="B61" s="158" t="s">
        <v>110</v>
      </c>
      <c r="C61" s="164"/>
      <c r="D61" s="284"/>
    </row>
    <row r="62" spans="2:4" s="11" customFormat="1" ht="35.25" customHeight="1" x14ac:dyDescent="0.2">
      <c r="B62" s="155"/>
      <c r="C62" s="168"/>
      <c r="D62" s="370" t="s">
        <v>171</v>
      </c>
    </row>
    <row r="63" spans="2:4" s="11" customFormat="1" ht="35.25" customHeight="1" x14ac:dyDescent="0.2">
      <c r="B63" s="155"/>
      <c r="C63" s="163"/>
      <c r="D63" s="286"/>
    </row>
    <row r="64" spans="2:4" s="11" customFormat="1" ht="35.25" customHeight="1" x14ac:dyDescent="0.2">
      <c r="B64" s="155"/>
      <c r="C64" s="165"/>
      <c r="D64" s="286"/>
    </row>
    <row r="65" spans="2:4" s="11" customFormat="1" ht="35.25" customHeight="1" x14ac:dyDescent="0.2">
      <c r="B65" s="155"/>
      <c r="C65" s="165"/>
      <c r="D65" s="286"/>
    </row>
    <row r="66" spans="2:4" s="11" customFormat="1" ht="35.25" customHeight="1" x14ac:dyDescent="0.2">
      <c r="B66" s="155"/>
      <c r="C66" s="165"/>
      <c r="D66" s="286"/>
    </row>
    <row r="67" spans="2:4" s="11" customFormat="1" ht="35.25" customHeight="1" x14ac:dyDescent="0.2">
      <c r="B67" s="155"/>
      <c r="C67" s="169"/>
      <c r="D67" s="286"/>
    </row>
    <row r="68" spans="2:4" s="11" customFormat="1" x14ac:dyDescent="0.2">
      <c r="B68" s="158" t="s">
        <v>111</v>
      </c>
      <c r="C68" s="164"/>
      <c r="D68" s="284"/>
    </row>
    <row r="69" spans="2:4" s="11" customFormat="1" ht="89.25" customHeight="1" x14ac:dyDescent="0.2">
      <c r="B69" s="155"/>
      <c r="C69" s="168"/>
      <c r="D69" s="370" t="s">
        <v>173</v>
      </c>
    </row>
    <row r="70" spans="2:4" s="11" customFormat="1" ht="35.25" customHeight="1" x14ac:dyDescent="0.2">
      <c r="B70" s="155"/>
      <c r="C70" s="163"/>
      <c r="D70" s="286"/>
    </row>
    <row r="71" spans="2:4" s="11" customFormat="1" ht="35.25" customHeight="1" x14ac:dyDescent="0.2">
      <c r="B71" s="155"/>
      <c r="C71" s="165"/>
      <c r="D71" s="286"/>
    </row>
    <row r="72" spans="2:4" s="11" customFormat="1" ht="35.25" customHeight="1" x14ac:dyDescent="0.2">
      <c r="B72" s="155"/>
      <c r="C72" s="165"/>
      <c r="D72" s="286"/>
    </row>
    <row r="73" spans="2:4" s="11" customFormat="1" ht="35.25" customHeight="1" x14ac:dyDescent="0.2">
      <c r="B73" s="155"/>
      <c r="C73" s="165"/>
      <c r="D73" s="286"/>
    </row>
    <row r="74" spans="2:4" s="11" customFormat="1" ht="35.25" customHeight="1" x14ac:dyDescent="0.2">
      <c r="B74" s="155"/>
      <c r="C74" s="169"/>
      <c r="D74" s="286"/>
    </row>
    <row r="75" spans="2:4" s="11" customFormat="1" x14ac:dyDescent="0.2">
      <c r="B75" s="158" t="s">
        <v>128</v>
      </c>
      <c r="C75" s="164"/>
      <c r="D75" s="284"/>
    </row>
    <row r="76" spans="2:4" s="11" customFormat="1" ht="66.75" customHeight="1" x14ac:dyDescent="0.2">
      <c r="B76" s="155"/>
      <c r="C76" s="168"/>
      <c r="D76" s="372" t="s">
        <v>172</v>
      </c>
    </row>
    <row r="77" spans="2:4" s="11" customFormat="1" ht="35.25" customHeight="1" x14ac:dyDescent="0.2">
      <c r="B77" s="155"/>
      <c r="C77" s="163"/>
      <c r="D77" s="286"/>
    </row>
    <row r="78" spans="2:4" s="11" customFormat="1" ht="35.25" customHeight="1" x14ac:dyDescent="0.2">
      <c r="B78" s="155"/>
      <c r="C78" s="165"/>
      <c r="D78" s="286"/>
    </row>
    <row r="79" spans="2:4" s="11" customFormat="1" ht="35.25" customHeight="1" x14ac:dyDescent="0.2">
      <c r="B79" s="155"/>
      <c r="C79" s="165"/>
      <c r="D79" s="286"/>
    </row>
    <row r="80" spans="2:4" s="11" customFormat="1" ht="35.25" customHeight="1" x14ac:dyDescent="0.2">
      <c r="B80" s="155"/>
      <c r="C80" s="165"/>
      <c r="D80" s="286"/>
    </row>
    <row r="81" spans="2:4" s="11" customFormat="1" ht="35.25" customHeight="1" thickBot="1" x14ac:dyDescent="0.25">
      <c r="B81" s="327"/>
      <c r="C81" s="170"/>
      <c r="D81" s="328"/>
    </row>
    <row r="82" spans="2:4" s="11" customFormat="1" x14ac:dyDescent="0.2"/>
    <row r="83" spans="2:4" s="11" customFormat="1" ht="15.75" x14ac:dyDescent="0.25">
      <c r="B83" s="113" t="s">
        <v>61</v>
      </c>
      <c r="C83" s="113"/>
    </row>
    <row r="84" spans="2:4" s="11" customFormat="1" ht="15.75" x14ac:dyDescent="0.2">
      <c r="B84" s="250" t="s">
        <v>137</v>
      </c>
      <c r="C84" s="250"/>
    </row>
    <row r="85" spans="2:4" s="11" customFormat="1" ht="15.75" x14ac:dyDescent="0.25">
      <c r="B85" s="113" t="s">
        <v>70</v>
      </c>
      <c r="C85" s="28"/>
    </row>
    <row r="86" spans="2:4" s="11" customFormat="1" ht="15.75" x14ac:dyDescent="0.25">
      <c r="B86" s="113" t="s">
        <v>66</v>
      </c>
      <c r="C86" s="28"/>
    </row>
    <row r="87" spans="2:4" s="11" customFormat="1" ht="15.75" x14ac:dyDescent="0.2">
      <c r="B87" s="250" t="s">
        <v>101</v>
      </c>
      <c r="C87" s="250"/>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0" zoomScaleNormal="100" workbookViewId="0">
      <selection activeCell="H37" sqref="H37:H38"/>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8"/>
      <c r="C6" s="316"/>
      <c r="D6" s="150">
        <f>'Cover Page'!C7</f>
        <v>86231</v>
      </c>
      <c r="E6" s="2"/>
      <c r="F6" s="287" t="s">
        <v>126</v>
      </c>
      <c r="G6" s="287"/>
      <c r="H6" s="6"/>
      <c r="I6" s="6"/>
      <c r="J6" s="6"/>
      <c r="K6" s="4"/>
      <c r="L6" s="4"/>
      <c r="M6" s="4"/>
      <c r="P6" s="6"/>
      <c r="Q6" s="9"/>
      <c r="R6" s="6"/>
      <c r="S6" s="6"/>
      <c r="T6" s="6"/>
      <c r="U6" s="6"/>
      <c r="V6" s="6"/>
      <c r="W6" s="4"/>
      <c r="X6" s="4"/>
      <c r="Y6" s="4"/>
      <c r="AB6" s="6"/>
    </row>
    <row r="7" spans="2:28" ht="15.75" customHeight="1" x14ac:dyDescent="0.25">
      <c r="B7" s="25" t="s">
        <v>88</v>
      </c>
      <c r="C7" s="28"/>
      <c r="D7" s="26"/>
      <c r="E7" s="2"/>
      <c r="F7" s="287"/>
      <c r="G7" s="287"/>
      <c r="H7" s="6"/>
      <c r="I7" s="6"/>
      <c r="J7" s="6"/>
      <c r="K7" s="4"/>
      <c r="L7" s="4"/>
      <c r="M7" s="4"/>
      <c r="P7" s="6"/>
      <c r="Q7" s="9"/>
      <c r="R7" s="6"/>
      <c r="S7" s="6"/>
      <c r="T7" s="6"/>
      <c r="U7" s="1"/>
      <c r="V7" s="6"/>
      <c r="W7" s="4"/>
      <c r="X7" s="4"/>
      <c r="Y7" s="4"/>
      <c r="AB7" s="6"/>
    </row>
    <row r="8" spans="2:28" ht="15" customHeight="1" x14ac:dyDescent="0.2">
      <c r="B8" s="338"/>
      <c r="C8" s="316"/>
      <c r="D8" s="317" t="str">
        <f>'Cover Page'!C8</f>
        <v>Transamerica Life Insurance Company</v>
      </c>
      <c r="E8" s="2"/>
      <c r="F8" s="287"/>
      <c r="G8" s="287"/>
      <c r="H8" s="6"/>
      <c r="I8" s="6"/>
      <c r="J8" s="6"/>
      <c r="K8" s="4"/>
      <c r="L8" s="4"/>
      <c r="M8" s="4"/>
      <c r="P8" s="6"/>
      <c r="Q8" s="9"/>
      <c r="R8" s="6"/>
      <c r="S8" s="6"/>
      <c r="T8" s="6"/>
      <c r="U8" s="6"/>
      <c r="V8" s="6"/>
      <c r="W8" s="4"/>
      <c r="X8" s="4"/>
      <c r="Y8" s="4"/>
      <c r="AB8" s="6"/>
    </row>
    <row r="9" spans="2:28" ht="15.75" customHeight="1" x14ac:dyDescent="0.25">
      <c r="B9" s="32" t="s">
        <v>90</v>
      </c>
      <c r="C9" s="28"/>
      <c r="D9" s="26"/>
      <c r="E9" s="2"/>
      <c r="F9" s="287"/>
      <c r="G9" s="287"/>
      <c r="H9" s="6"/>
      <c r="I9" s="6"/>
      <c r="J9" s="6"/>
      <c r="K9" s="4"/>
      <c r="L9" s="4"/>
      <c r="M9" s="4"/>
      <c r="P9" s="6"/>
      <c r="Q9" s="9"/>
      <c r="R9" s="6"/>
      <c r="S9" s="6"/>
      <c r="T9" s="6"/>
      <c r="U9" s="6"/>
      <c r="V9" s="6"/>
      <c r="W9" s="4"/>
      <c r="X9" s="4"/>
      <c r="Y9" s="4"/>
      <c r="AB9" s="6"/>
    </row>
    <row r="10" spans="2:28" ht="15" customHeight="1" x14ac:dyDescent="0.2">
      <c r="B10" s="338"/>
      <c r="C10" s="316"/>
      <c r="D10" s="317">
        <f>'Cover Page'!C9</f>
        <v>0</v>
      </c>
      <c r="E10" s="2"/>
      <c r="F10" s="287"/>
      <c r="G10" s="287"/>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8"/>
      <c r="C12" s="316"/>
      <c r="D12" s="317" t="str">
        <f>'Cover Page'!C6</f>
        <v>2022</v>
      </c>
      <c r="E12" s="2"/>
      <c r="F12" s="1"/>
      <c r="G12" s="1"/>
      <c r="H12" s="6"/>
      <c r="I12" s="6"/>
      <c r="J12" s="6"/>
      <c r="K12" s="4"/>
      <c r="L12" s="4"/>
      <c r="M12" s="4"/>
      <c r="P12" s="6"/>
      <c r="Q12" s="9"/>
      <c r="R12" s="6"/>
      <c r="S12" s="6"/>
      <c r="T12" s="6"/>
      <c r="U12" s="6"/>
      <c r="V12" s="6"/>
      <c r="W12" s="4"/>
      <c r="X12" s="4"/>
      <c r="Y12" s="4"/>
      <c r="AB12" s="6"/>
    </row>
    <row r="13" spans="2:28" x14ac:dyDescent="0.2">
      <c r="B13" s="171"/>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4"/>
      <c r="F15" s="295"/>
      <c r="G15" s="295"/>
      <c r="H15" s="295"/>
      <c r="I15" s="295"/>
      <c r="J15" s="247" t="s">
        <v>33</v>
      </c>
      <c r="K15" s="295"/>
      <c r="L15" s="295"/>
      <c r="M15" s="295"/>
      <c r="N15" s="295"/>
      <c r="O15" s="295"/>
      <c r="P15" s="296"/>
      <c r="Q15" s="294"/>
      <c r="R15" s="295"/>
      <c r="S15" s="295"/>
      <c r="T15" s="295"/>
      <c r="U15" s="295"/>
      <c r="V15" s="259" t="s">
        <v>33</v>
      </c>
      <c r="W15" s="295"/>
      <c r="X15" s="295"/>
      <c r="Y15" s="295"/>
      <c r="Z15" s="295"/>
      <c r="AA15" s="295"/>
      <c r="AB15" s="296"/>
    </row>
    <row r="16" spans="2:28" s="24" customFormat="1" ht="15.75" customHeight="1" thickBot="1" x14ac:dyDescent="0.25">
      <c r="B16" s="26"/>
      <c r="C16" s="26"/>
      <c r="D16" s="26"/>
      <c r="E16" s="293"/>
      <c r="F16" s="262"/>
      <c r="G16" s="262"/>
      <c r="H16" s="262"/>
      <c r="I16" s="262"/>
      <c r="J16" s="263" t="s">
        <v>106</v>
      </c>
      <c r="K16" s="262"/>
      <c r="L16" s="262"/>
      <c r="M16" s="262"/>
      <c r="N16" s="262"/>
      <c r="O16" s="262"/>
      <c r="P16" s="264"/>
      <c r="Q16" s="293"/>
      <c r="R16" s="262"/>
      <c r="S16" s="262"/>
      <c r="T16" s="262"/>
      <c r="U16" s="262"/>
      <c r="V16" s="276" t="s">
        <v>107</v>
      </c>
      <c r="W16" s="262"/>
      <c r="X16" s="262"/>
      <c r="Y16" s="262"/>
      <c r="Z16" s="262"/>
      <c r="AA16" s="262"/>
      <c r="AB16" s="264"/>
    </row>
    <row r="17" spans="2:28" s="24" customFormat="1" ht="16.5" customHeight="1" thickBot="1" x14ac:dyDescent="0.3">
      <c r="B17" s="26"/>
      <c r="C17" s="26"/>
      <c r="D17" s="26"/>
      <c r="E17" s="292"/>
      <c r="F17" s="279" t="s">
        <v>8</v>
      </c>
      <c r="G17" s="277"/>
      <c r="H17" s="277"/>
      <c r="I17" s="292"/>
      <c r="J17" s="280" t="s">
        <v>9</v>
      </c>
      <c r="K17" s="277"/>
      <c r="L17" s="277"/>
      <c r="M17" s="297"/>
      <c r="N17" s="319" t="s">
        <v>10</v>
      </c>
      <c r="O17" s="320"/>
      <c r="P17" s="268"/>
      <c r="Q17" s="292"/>
      <c r="R17" s="279" t="s">
        <v>8</v>
      </c>
      <c r="S17" s="277"/>
      <c r="T17" s="277"/>
      <c r="U17" s="292"/>
      <c r="V17" s="279" t="s">
        <v>9</v>
      </c>
      <c r="W17" s="277"/>
      <c r="X17" s="277"/>
      <c r="Y17" s="298"/>
      <c r="Z17" s="301" t="s">
        <v>10</v>
      </c>
      <c r="AA17" s="299"/>
      <c r="AB17" s="300"/>
    </row>
    <row r="18" spans="2:28" s="24" customFormat="1" ht="36" customHeight="1" thickBot="1" x14ac:dyDescent="0.25">
      <c r="B18" s="251"/>
      <c r="C18" s="252"/>
      <c r="D18" s="290" t="s">
        <v>152</v>
      </c>
      <c r="E18" s="194" t="s">
        <v>11</v>
      </c>
      <c r="F18" s="195" t="s">
        <v>12</v>
      </c>
      <c r="G18" s="195" t="s">
        <v>7</v>
      </c>
      <c r="H18" s="196" t="s">
        <v>40</v>
      </c>
      <c r="I18" s="197" t="s">
        <v>11</v>
      </c>
      <c r="J18" s="198" t="s">
        <v>12</v>
      </c>
      <c r="K18" s="198" t="s">
        <v>7</v>
      </c>
      <c r="L18" s="196" t="s">
        <v>41</v>
      </c>
      <c r="M18" s="194" t="s">
        <v>11</v>
      </c>
      <c r="N18" s="195" t="s">
        <v>12</v>
      </c>
      <c r="O18" s="195" t="s">
        <v>7</v>
      </c>
      <c r="P18" s="196" t="s">
        <v>41</v>
      </c>
      <c r="Q18" s="194" t="s">
        <v>11</v>
      </c>
      <c r="R18" s="195" t="s">
        <v>12</v>
      </c>
      <c r="S18" s="195" t="s">
        <v>7</v>
      </c>
      <c r="T18" s="196" t="s">
        <v>40</v>
      </c>
      <c r="U18" s="197" t="s">
        <v>11</v>
      </c>
      <c r="V18" s="198" t="s">
        <v>12</v>
      </c>
      <c r="W18" s="198" t="s">
        <v>7</v>
      </c>
      <c r="X18" s="196" t="s">
        <v>41</v>
      </c>
      <c r="Y18" s="194" t="s">
        <v>11</v>
      </c>
      <c r="Z18" s="195" t="s">
        <v>12</v>
      </c>
      <c r="AA18" s="195" t="s">
        <v>7</v>
      </c>
      <c r="AB18" s="196" t="s">
        <v>41</v>
      </c>
    </row>
    <row r="19" spans="2:28" s="24" customFormat="1" ht="15.75" customHeight="1" thickBot="1" x14ac:dyDescent="0.25">
      <c r="B19" s="288"/>
      <c r="C19" s="289"/>
      <c r="D19" s="291" t="s">
        <v>149</v>
      </c>
      <c r="E19" s="199">
        <v>1</v>
      </c>
      <c r="F19" s="200">
        <v>2</v>
      </c>
      <c r="G19" s="200">
        <v>3</v>
      </c>
      <c r="H19" s="201">
        <v>4</v>
      </c>
      <c r="I19" s="199">
        <v>5</v>
      </c>
      <c r="J19" s="200">
        <v>6</v>
      </c>
      <c r="K19" s="200">
        <v>7</v>
      </c>
      <c r="L19" s="201">
        <v>8</v>
      </c>
      <c r="M19" s="199">
        <v>9</v>
      </c>
      <c r="N19" s="200">
        <v>10</v>
      </c>
      <c r="O19" s="200">
        <v>11</v>
      </c>
      <c r="P19" s="201">
        <v>12</v>
      </c>
      <c r="Q19" s="199">
        <v>13</v>
      </c>
      <c r="R19" s="200">
        <v>14</v>
      </c>
      <c r="S19" s="200">
        <v>15</v>
      </c>
      <c r="T19" s="201">
        <v>16</v>
      </c>
      <c r="U19" s="199">
        <v>17</v>
      </c>
      <c r="V19" s="200">
        <v>18</v>
      </c>
      <c r="W19" s="200">
        <v>19</v>
      </c>
      <c r="X19" s="201">
        <v>20</v>
      </c>
      <c r="Y19" s="199">
        <v>21</v>
      </c>
      <c r="Z19" s="200">
        <v>22</v>
      </c>
      <c r="AA19" s="200">
        <v>23</v>
      </c>
      <c r="AB19" s="201">
        <v>24</v>
      </c>
    </row>
    <row r="20" spans="2:28" s="24" customFormat="1" x14ac:dyDescent="0.2">
      <c r="B20" s="172" t="s">
        <v>0</v>
      </c>
      <c r="C20" s="173" t="s">
        <v>24</v>
      </c>
      <c r="D20" s="174"/>
      <c r="E20" s="202"/>
      <c r="F20" s="203"/>
      <c r="G20" s="203"/>
      <c r="H20" s="204"/>
      <c r="I20" s="202"/>
      <c r="J20" s="203"/>
      <c r="K20" s="203"/>
      <c r="L20" s="204"/>
      <c r="M20" s="202"/>
      <c r="N20" s="203"/>
      <c r="O20" s="203"/>
      <c r="P20" s="204"/>
      <c r="Q20" s="202"/>
      <c r="R20" s="203"/>
      <c r="S20" s="203"/>
      <c r="T20" s="204"/>
      <c r="U20" s="202"/>
      <c r="V20" s="203"/>
      <c r="W20" s="203"/>
      <c r="X20" s="204"/>
      <c r="Y20" s="202"/>
      <c r="Z20" s="203"/>
      <c r="AA20" s="203"/>
      <c r="AB20" s="204"/>
    </row>
    <row r="21" spans="2:28" s="24" customFormat="1" x14ac:dyDescent="0.2">
      <c r="B21" s="175"/>
      <c r="C21" s="54">
        <v>1.1000000000000001</v>
      </c>
      <c r="D21" s="176" t="s">
        <v>45</v>
      </c>
      <c r="E21" s="205"/>
      <c r="F21" s="206"/>
      <c r="G21" s="134"/>
      <c r="H21" s="132"/>
      <c r="I21" s="205"/>
      <c r="J21" s="206"/>
      <c r="K21" s="134"/>
      <c r="L21" s="132"/>
      <c r="M21" s="205"/>
      <c r="N21" s="206"/>
      <c r="O21" s="134"/>
      <c r="P21" s="132"/>
      <c r="Q21" s="205"/>
      <c r="R21" s="206"/>
      <c r="S21" s="134"/>
      <c r="T21" s="132"/>
      <c r="U21" s="205"/>
      <c r="V21" s="206"/>
      <c r="W21" s="134"/>
      <c r="X21" s="132"/>
      <c r="Y21" s="205"/>
      <c r="Z21" s="206"/>
      <c r="AA21" s="134"/>
      <c r="AB21" s="132"/>
    </row>
    <row r="22" spans="2:28" s="24" customFormat="1" ht="30" x14ac:dyDescent="0.2">
      <c r="B22" s="175"/>
      <c r="C22" s="54">
        <v>1.2</v>
      </c>
      <c r="D22" s="177" t="s">
        <v>132</v>
      </c>
      <c r="E22" s="207"/>
      <c r="F22" s="208"/>
      <c r="G22" s="209">
        <f>'Pt 1 Summary of Data'!F24</f>
        <v>0</v>
      </c>
      <c r="H22" s="210">
        <f>SUM(E22:G22)</f>
        <v>0</v>
      </c>
      <c r="I22" s="207"/>
      <c r="J22" s="208"/>
      <c r="K22" s="209">
        <f>'Pt 1 Summary of Data'!H24</f>
        <v>0</v>
      </c>
      <c r="L22" s="210">
        <f>SUM(I22:K22)</f>
        <v>0</v>
      </c>
      <c r="M22" s="207"/>
      <c r="N22" s="208"/>
      <c r="O22" s="209">
        <f>'Pt 1 Summary of Data'!J24</f>
        <v>0</v>
      </c>
      <c r="P22" s="210">
        <f>SUM(M22:O22)</f>
        <v>0</v>
      </c>
      <c r="Q22" s="207"/>
      <c r="R22" s="208"/>
      <c r="S22" s="209">
        <f>'Pt 1 Summary of Data'!L24</f>
        <v>0</v>
      </c>
      <c r="T22" s="210">
        <f>SUM(Q22:S22)</f>
        <v>0</v>
      </c>
      <c r="U22" s="207"/>
      <c r="V22" s="208"/>
      <c r="W22" s="209">
        <f>'Pt 1 Summary of Data'!N24</f>
        <v>29831.57</v>
      </c>
      <c r="X22" s="210">
        <f>SUM(U22:W22)</f>
        <v>29831.57</v>
      </c>
      <c r="Y22" s="207"/>
      <c r="Z22" s="208"/>
      <c r="AA22" s="209">
        <f>'Pt 1 Summary of Data'!P24</f>
        <v>17532.68</v>
      </c>
      <c r="AB22" s="210">
        <f>SUM(Y22:AA22)</f>
        <v>17532.68</v>
      </c>
    </row>
    <row r="23" spans="2:28" s="24" customFormat="1" x14ac:dyDescent="0.2">
      <c r="B23" s="175"/>
      <c r="C23" s="54">
        <v>1.3</v>
      </c>
      <c r="D23" s="177" t="s">
        <v>121</v>
      </c>
      <c r="E23" s="211">
        <f>SUM(E$22)</f>
        <v>0</v>
      </c>
      <c r="F23" s="211">
        <f>SUM(F$22)</f>
        <v>0</v>
      </c>
      <c r="G23" s="211">
        <f>SUM(G$22:G$22)</f>
        <v>0</v>
      </c>
      <c r="H23" s="210">
        <f>SUM(E23:G23)</f>
        <v>0</v>
      </c>
      <c r="I23" s="211">
        <f>SUM(I$22:I$22)</f>
        <v>0</v>
      </c>
      <c r="J23" s="211">
        <f>SUM(J$22:J$22)</f>
        <v>0</v>
      </c>
      <c r="K23" s="211">
        <f>SUM(K$22:K$22)</f>
        <v>0</v>
      </c>
      <c r="L23" s="210">
        <f>SUM(I23:K23)</f>
        <v>0</v>
      </c>
      <c r="M23" s="211">
        <f>SUM(M$22:M$22)</f>
        <v>0</v>
      </c>
      <c r="N23" s="211">
        <f>SUM(N$22:N$22)</f>
        <v>0</v>
      </c>
      <c r="O23" s="211">
        <f>SUM(O$22:O$22)</f>
        <v>0</v>
      </c>
      <c r="P23" s="210">
        <f>SUM(M23:O23)</f>
        <v>0</v>
      </c>
      <c r="Q23" s="211">
        <f>SUM(Q$22:Q$22)</f>
        <v>0</v>
      </c>
      <c r="R23" s="211">
        <f>SUM(R$22:R$22)</f>
        <v>0</v>
      </c>
      <c r="S23" s="211">
        <f>SUM(S$22:S$22)</f>
        <v>0</v>
      </c>
      <c r="T23" s="210">
        <f>SUM(Q23:S23)</f>
        <v>0</v>
      </c>
      <c r="U23" s="211">
        <f>SUM(U$22:U$22)</f>
        <v>0</v>
      </c>
      <c r="V23" s="211">
        <f>SUM(V$22:V$22)</f>
        <v>0</v>
      </c>
      <c r="W23" s="211">
        <f>SUM(W$22:W$22)</f>
        <v>29831.57</v>
      </c>
      <c r="X23" s="210">
        <f>SUM(U23:W23)</f>
        <v>29831.57</v>
      </c>
      <c r="Y23" s="358">
        <f>SUM(Y$22:Y$22)</f>
        <v>0</v>
      </c>
      <c r="Z23" s="211">
        <f>SUM(Z$22:Z$22)</f>
        <v>0</v>
      </c>
      <c r="AA23" s="211">
        <f>SUM(AA$22:AA$22)</f>
        <v>17532.68</v>
      </c>
      <c r="AB23" s="210">
        <f>SUM(Y23:AA23)</f>
        <v>17532.68</v>
      </c>
    </row>
    <row r="24" spans="2:28" s="24" customFormat="1" x14ac:dyDescent="0.2">
      <c r="B24" s="178"/>
      <c r="C24" s="81"/>
      <c r="D24" s="179" t="s">
        <v>13</v>
      </c>
      <c r="E24" s="212"/>
      <c r="F24" s="213"/>
      <c r="G24" s="213"/>
      <c r="H24" s="214"/>
      <c r="I24" s="212"/>
      <c r="J24" s="213"/>
      <c r="K24" s="213"/>
      <c r="L24" s="214"/>
      <c r="M24" s="212"/>
      <c r="N24" s="213"/>
      <c r="O24" s="213"/>
      <c r="P24" s="214"/>
      <c r="Q24" s="212"/>
      <c r="R24" s="213"/>
      <c r="S24" s="213"/>
      <c r="T24" s="214"/>
      <c r="U24" s="212"/>
      <c r="V24" s="213"/>
      <c r="W24" s="213"/>
      <c r="X24" s="214"/>
      <c r="Y24" s="212"/>
      <c r="Z24" s="213"/>
      <c r="AA24" s="213"/>
      <c r="AB24" s="214"/>
    </row>
    <row r="25" spans="2:28" s="24" customFormat="1" x14ac:dyDescent="0.2">
      <c r="B25" s="180" t="s">
        <v>1</v>
      </c>
      <c r="C25" s="47" t="s">
        <v>25</v>
      </c>
      <c r="D25" s="176"/>
      <c r="E25" s="215"/>
      <c r="F25" s="203"/>
      <c r="G25" s="203"/>
      <c r="H25" s="216"/>
      <c r="I25" s="215"/>
      <c r="J25" s="203"/>
      <c r="K25" s="203"/>
      <c r="L25" s="216"/>
      <c r="M25" s="215"/>
      <c r="N25" s="203"/>
      <c r="O25" s="203"/>
      <c r="P25" s="216"/>
      <c r="Q25" s="215"/>
      <c r="R25" s="203"/>
      <c r="S25" s="203"/>
      <c r="T25" s="216"/>
      <c r="U25" s="215"/>
      <c r="V25" s="203"/>
      <c r="W25" s="203"/>
      <c r="X25" s="216"/>
      <c r="Y25" s="215"/>
      <c r="Z25" s="203"/>
      <c r="AA25" s="203"/>
      <c r="AB25" s="216"/>
    </row>
    <row r="26" spans="2:28" s="24" customFormat="1" x14ac:dyDescent="0.2">
      <c r="B26" s="175"/>
      <c r="C26" s="54">
        <v>2.1</v>
      </c>
      <c r="D26" s="177" t="s">
        <v>83</v>
      </c>
      <c r="E26" s="217"/>
      <c r="F26" s="208"/>
      <c r="G26" s="218">
        <f>'Pt 1 Summary of Data'!F21</f>
        <v>0</v>
      </c>
      <c r="H26" s="210">
        <f>SUM(E26:G26)</f>
        <v>0</v>
      </c>
      <c r="I26" s="217"/>
      <c r="J26" s="208"/>
      <c r="K26" s="218">
        <f>'Pt 1 Summary of Data'!H21</f>
        <v>0</v>
      </c>
      <c r="L26" s="210">
        <f>SUM(I26:K26)</f>
        <v>0</v>
      </c>
      <c r="M26" s="217"/>
      <c r="N26" s="208"/>
      <c r="O26" s="218">
        <f>'Pt 1 Summary of Data'!J21</f>
        <v>0</v>
      </c>
      <c r="P26" s="210">
        <f>SUM(M26:O26)</f>
        <v>0</v>
      </c>
      <c r="Q26" s="217"/>
      <c r="R26" s="208"/>
      <c r="S26" s="218">
        <f>'Pt 1 Summary of Data'!L21</f>
        <v>0</v>
      </c>
      <c r="T26" s="210">
        <f>SUM(Q26:S26)</f>
        <v>0</v>
      </c>
      <c r="U26" s="217"/>
      <c r="V26" s="208"/>
      <c r="W26" s="218">
        <f>'Pt 1 Summary of Data'!N21</f>
        <v>814785.1791871289</v>
      </c>
      <c r="X26" s="210">
        <f>SUM(U26:W26)</f>
        <v>814785.1791871289</v>
      </c>
      <c r="Y26" s="217"/>
      <c r="Z26" s="208"/>
      <c r="AA26" s="218">
        <f>'Pt 1 Summary of Data'!P21</f>
        <v>554765.56081287109</v>
      </c>
      <c r="AB26" s="210">
        <f>SUM(Y26:AA26)</f>
        <v>554765.56081287109</v>
      </c>
    </row>
    <row r="27" spans="2:28" s="24" customFormat="1" ht="30" x14ac:dyDescent="0.2">
      <c r="B27" s="175"/>
      <c r="C27" s="54">
        <v>2.2000000000000002</v>
      </c>
      <c r="D27" s="177" t="s">
        <v>84</v>
      </c>
      <c r="E27" s="217"/>
      <c r="F27" s="208"/>
      <c r="G27" s="218">
        <f>'Pt 1 Summary of Data'!F35</f>
        <v>0</v>
      </c>
      <c r="H27" s="210">
        <f>SUM(E27:G27)</f>
        <v>0</v>
      </c>
      <c r="I27" s="217"/>
      <c r="J27" s="208"/>
      <c r="K27" s="218">
        <f>'Pt 1 Summary of Data'!H35</f>
        <v>0</v>
      </c>
      <c r="L27" s="210">
        <f>SUM(I27:K27)</f>
        <v>0</v>
      </c>
      <c r="M27" s="217"/>
      <c r="N27" s="208"/>
      <c r="O27" s="218">
        <f>'Pt 1 Summary of Data'!J35</f>
        <v>0</v>
      </c>
      <c r="P27" s="210">
        <f>SUM(M27:O27)</f>
        <v>0</v>
      </c>
      <c r="Q27" s="217"/>
      <c r="R27" s="208"/>
      <c r="S27" s="218">
        <f>'Pt 1 Summary of Data'!L35</f>
        <v>0</v>
      </c>
      <c r="T27" s="210">
        <f>SUM(Q27:S27)</f>
        <v>0</v>
      </c>
      <c r="U27" s="217"/>
      <c r="V27" s="208"/>
      <c r="W27" s="218">
        <f>'Pt 1 Summary of Data'!N35</f>
        <v>43497.44404596262</v>
      </c>
      <c r="X27" s="210">
        <f>SUM(U27:W27)</f>
        <v>43497.44404596262</v>
      </c>
      <c r="Y27" s="217"/>
      <c r="Z27" s="208"/>
      <c r="AA27" s="218">
        <f>'Pt 1 Summary of Data'!P35</f>
        <v>29616.252917313897</v>
      </c>
      <c r="AB27" s="210">
        <f>SUM(Y27:AA27)</f>
        <v>29616.252917313897</v>
      </c>
    </row>
    <row r="28" spans="2:28" s="24" customFormat="1" x14ac:dyDescent="0.2">
      <c r="B28" s="175"/>
      <c r="C28" s="54">
        <v>2.2999999999999998</v>
      </c>
      <c r="D28" s="177" t="s">
        <v>50</v>
      </c>
      <c r="E28" s="218">
        <f t="shared" ref="E28:AA28" si="0">E$26-E$27</f>
        <v>0</v>
      </c>
      <c r="F28" s="218">
        <f t="shared" si="0"/>
        <v>0</v>
      </c>
      <c r="G28" s="218">
        <f t="shared" si="0"/>
        <v>0</v>
      </c>
      <c r="H28" s="79">
        <f>H$26-H$27</f>
        <v>0</v>
      </c>
      <c r="I28" s="218">
        <f>I$26-I$27</f>
        <v>0</v>
      </c>
      <c r="J28" s="218">
        <f>J$26-J$27</f>
        <v>0</v>
      </c>
      <c r="K28" s="218">
        <f t="shared" si="0"/>
        <v>0</v>
      </c>
      <c r="L28" s="79">
        <f>L$26-L$27</f>
        <v>0</v>
      </c>
      <c r="M28" s="218">
        <f t="shared" si="0"/>
        <v>0</v>
      </c>
      <c r="N28" s="218">
        <f t="shared" si="0"/>
        <v>0</v>
      </c>
      <c r="O28" s="218">
        <f t="shared" si="0"/>
        <v>0</v>
      </c>
      <c r="P28" s="79">
        <f>P$26-P$27</f>
        <v>0</v>
      </c>
      <c r="Q28" s="218">
        <f t="shared" si="0"/>
        <v>0</v>
      </c>
      <c r="R28" s="218">
        <f t="shared" si="0"/>
        <v>0</v>
      </c>
      <c r="S28" s="218">
        <f t="shared" si="0"/>
        <v>0</v>
      </c>
      <c r="T28" s="79">
        <f>T$26-T$27</f>
        <v>0</v>
      </c>
      <c r="U28" s="218">
        <f t="shared" si="0"/>
        <v>0</v>
      </c>
      <c r="V28" s="218">
        <f t="shared" si="0"/>
        <v>0</v>
      </c>
      <c r="W28" s="218">
        <f t="shared" si="0"/>
        <v>771287.73514116625</v>
      </c>
      <c r="X28" s="79">
        <f>X$26-X$27</f>
        <v>771287.73514116625</v>
      </c>
      <c r="Y28" s="78">
        <f t="shared" si="0"/>
        <v>0</v>
      </c>
      <c r="Z28" s="218">
        <f t="shared" si="0"/>
        <v>0</v>
      </c>
      <c r="AA28" s="218">
        <f t="shared" si="0"/>
        <v>525149.30789555714</v>
      </c>
      <c r="AB28" s="79">
        <f>AB$26-AB$27</f>
        <v>525149.30789555714</v>
      </c>
    </row>
    <row r="29" spans="2:28" s="24" customFormat="1" x14ac:dyDescent="0.2">
      <c r="B29" s="178"/>
      <c r="C29" s="81"/>
      <c r="D29" s="181"/>
      <c r="E29" s="219"/>
      <c r="F29" s="220"/>
      <c r="G29" s="220"/>
      <c r="H29" s="221"/>
      <c r="I29" s="219"/>
      <c r="J29" s="220"/>
      <c r="K29" s="220"/>
      <c r="L29" s="221"/>
      <c r="M29" s="219"/>
      <c r="N29" s="220"/>
      <c r="O29" s="220"/>
      <c r="P29" s="221"/>
      <c r="Q29" s="219"/>
      <c r="R29" s="220"/>
      <c r="S29" s="220"/>
      <c r="T29" s="221"/>
      <c r="U29" s="219"/>
      <c r="V29" s="220"/>
      <c r="W29" s="220"/>
      <c r="X29" s="221"/>
      <c r="Y29" s="219"/>
      <c r="Z29" s="220"/>
      <c r="AA29" s="220"/>
      <c r="AB29" s="221"/>
    </row>
    <row r="30" spans="2:28" s="24" customFormat="1" x14ac:dyDescent="0.2">
      <c r="B30" s="180" t="s">
        <v>2</v>
      </c>
      <c r="C30" s="182">
        <v>3.1</v>
      </c>
      <c r="D30" s="183" t="s">
        <v>140</v>
      </c>
      <c r="E30" s="222"/>
      <c r="F30" s="223"/>
      <c r="G30" s="224">
        <f>'Pt 1 Summary of Data'!F49</f>
        <v>0</v>
      </c>
      <c r="H30" s="225">
        <f>SUM(E30:G30)</f>
        <v>0</v>
      </c>
      <c r="I30" s="226"/>
      <c r="J30" s="223"/>
      <c r="K30" s="227">
        <f>'Pt 1 Summary of Data'!H49</f>
        <v>0</v>
      </c>
      <c r="L30" s="225">
        <f>SUM(I30:K30)</f>
        <v>0</v>
      </c>
      <c r="M30" s="226"/>
      <c r="N30" s="223"/>
      <c r="O30" s="227">
        <f>'Pt 1 Summary of Data'!J49</f>
        <v>0</v>
      </c>
      <c r="P30" s="225">
        <f>SUM(M30:O30)</f>
        <v>0</v>
      </c>
      <c r="Q30" s="222"/>
      <c r="R30" s="223"/>
      <c r="S30" s="224">
        <f>'Pt 1 Summary of Data'!L49</f>
        <v>0</v>
      </c>
      <c r="T30" s="225">
        <f>SUM(Q30:S30)</f>
        <v>0</v>
      </c>
      <c r="U30" s="226"/>
      <c r="V30" s="223"/>
      <c r="W30" s="227">
        <f>'Pt 1 Summary of Data'!N49</f>
        <v>6473.1866659533871</v>
      </c>
      <c r="X30" s="225">
        <f>SUM(U30:W30)</f>
        <v>6473.1866659533871</v>
      </c>
      <c r="Y30" s="226"/>
      <c r="Z30" s="223"/>
      <c r="AA30" s="227">
        <f>'Pt 1 Summary of Data'!P49</f>
        <v>4125.1968047396676</v>
      </c>
      <c r="AB30" s="225">
        <f>SUM(Y30:AA30)</f>
        <v>4125.1968047396676</v>
      </c>
    </row>
    <row r="31" spans="2:28" s="24" customFormat="1" x14ac:dyDescent="0.2">
      <c r="B31" s="184"/>
      <c r="C31" s="185"/>
      <c r="D31" s="186"/>
      <c r="E31" s="219"/>
      <c r="F31" s="220"/>
      <c r="G31" s="220"/>
      <c r="H31" s="221"/>
      <c r="I31" s="228"/>
      <c r="J31" s="229"/>
      <c r="K31" s="229"/>
      <c r="L31" s="230"/>
      <c r="M31" s="228"/>
      <c r="N31" s="229"/>
      <c r="O31" s="229"/>
      <c r="P31" s="230"/>
      <c r="Q31" s="219"/>
      <c r="R31" s="220"/>
      <c r="S31" s="220"/>
      <c r="T31" s="221"/>
      <c r="U31" s="228"/>
      <c r="V31" s="229"/>
      <c r="W31" s="229"/>
      <c r="X31" s="230"/>
      <c r="Y31" s="228"/>
      <c r="Z31" s="229"/>
      <c r="AA31" s="229"/>
      <c r="AB31" s="230"/>
    </row>
    <row r="32" spans="2:28" s="24" customFormat="1" ht="30" customHeight="1" x14ac:dyDescent="0.2">
      <c r="B32" s="321" t="s">
        <v>3</v>
      </c>
      <c r="C32" s="248"/>
      <c r="D32" s="249" t="s">
        <v>136</v>
      </c>
      <c r="E32" s="231"/>
      <c r="F32" s="232"/>
      <c r="G32" s="232"/>
      <c r="H32" s="233"/>
      <c r="I32" s="231"/>
      <c r="J32" s="234"/>
      <c r="K32" s="232"/>
      <c r="L32" s="233"/>
      <c r="M32" s="231"/>
      <c r="N32" s="235"/>
      <c r="O32" s="232"/>
      <c r="P32" s="233"/>
      <c r="Q32" s="231"/>
      <c r="R32" s="232"/>
      <c r="S32" s="232"/>
      <c r="T32" s="233"/>
      <c r="U32" s="231"/>
      <c r="V32" s="234"/>
      <c r="W32" s="232"/>
      <c r="X32" s="233"/>
      <c r="Y32" s="231"/>
      <c r="Z32" s="235"/>
      <c r="AA32" s="232"/>
      <c r="AB32" s="233"/>
    </row>
    <row r="33" spans="2:28" s="24" customFormat="1" ht="15.75" x14ac:dyDescent="0.25">
      <c r="B33" s="187"/>
      <c r="C33" s="26">
        <v>4.0999999999999996</v>
      </c>
      <c r="D33" s="188" t="s">
        <v>73</v>
      </c>
      <c r="E33" s="236"/>
      <c r="F33" s="237"/>
      <c r="G33" s="237"/>
      <c r="H33" s="238" t="str">
        <f>IF(H30&lt;1000,"Not Required to Calculate",H23/H28)</f>
        <v>Not Required to Calculate</v>
      </c>
      <c r="I33" s="236"/>
      <c r="J33" s="237"/>
      <c r="K33" s="237"/>
      <c r="L33" s="238" t="str">
        <f>IF(L30&lt;1000,"Not Required to Calculate",L23/L28)</f>
        <v>Not Required to Calculate</v>
      </c>
      <c r="M33" s="236"/>
      <c r="N33" s="237"/>
      <c r="O33" s="237"/>
      <c r="P33" s="238" t="str">
        <f>IF(P30&lt;1000,"Not Required to Calculate",P23/P28)</f>
        <v>Not Required to Calculate</v>
      </c>
      <c r="Q33" s="236"/>
      <c r="R33" s="237"/>
      <c r="S33" s="237"/>
      <c r="T33" s="238" t="str">
        <f>IF(T30&lt;1000,"Not Required to Calculate",T23/T28)</f>
        <v>Not Required to Calculate</v>
      </c>
      <c r="U33" s="236"/>
      <c r="V33" s="237"/>
      <c r="W33" s="237"/>
      <c r="X33" s="238">
        <f>IF(X30&lt;1000,"Not Required to Calculate",X23/X28)</f>
        <v>3.8677614904041001E-2</v>
      </c>
      <c r="Y33" s="236"/>
      <c r="Z33" s="237"/>
      <c r="AA33" s="237"/>
      <c r="AB33" s="359">
        <f>IF(AB30&lt;1000,"Not Required to Calculate",AB23/AB28)</f>
        <v>3.3386086083325731E-2</v>
      </c>
    </row>
    <row r="34" spans="2:28" s="24" customFormat="1" ht="15.75" thickBot="1" x14ac:dyDescent="0.25">
      <c r="B34" s="189"/>
      <c r="C34" s="190"/>
      <c r="D34" s="191"/>
      <c r="E34" s="239"/>
      <c r="F34" s="240"/>
      <c r="G34" s="240"/>
      <c r="H34" s="241"/>
      <c r="I34" s="239"/>
      <c r="J34" s="240"/>
      <c r="K34" s="240"/>
      <c r="L34" s="241"/>
      <c r="M34" s="239"/>
      <c r="N34" s="240"/>
      <c r="O34" s="240"/>
      <c r="P34" s="241"/>
      <c r="Q34" s="239"/>
      <c r="R34" s="240"/>
      <c r="S34" s="240"/>
      <c r="T34" s="241"/>
      <c r="U34" s="239"/>
      <c r="V34" s="240"/>
      <c r="W34" s="240"/>
      <c r="X34" s="241"/>
      <c r="Y34" s="239"/>
      <c r="Z34" s="240"/>
      <c r="AA34" s="240"/>
      <c r="AB34" s="241"/>
    </row>
    <row r="35" spans="2:28" s="24" customFormat="1" ht="15.75" x14ac:dyDescent="0.25">
      <c r="B35" s="113"/>
      <c r="C35" s="26"/>
      <c r="D35" s="26"/>
      <c r="N35" s="12"/>
      <c r="Z35" s="12"/>
    </row>
    <row r="36" spans="2:28" s="24" customFormat="1" x14ac:dyDescent="0.2">
      <c r="B36" s="11"/>
      <c r="C36" s="26"/>
      <c r="D36" s="26"/>
      <c r="N36" s="12"/>
      <c r="Z36" s="12"/>
    </row>
    <row r="37" spans="2:28" s="24" customFormat="1" ht="15.75" x14ac:dyDescent="0.25">
      <c r="B37" s="26"/>
      <c r="C37" s="113" t="s">
        <v>61</v>
      </c>
      <c r="D37" s="113"/>
      <c r="E37" s="113"/>
      <c r="N37" s="12"/>
      <c r="Q37" s="192"/>
      <c r="Z37" s="12"/>
    </row>
    <row r="38" spans="2:28" s="24" customFormat="1" ht="15.75" x14ac:dyDescent="0.25">
      <c r="B38" s="26"/>
      <c r="C38" s="113"/>
      <c r="D38" s="250" t="s">
        <v>137</v>
      </c>
      <c r="E38" s="250"/>
      <c r="N38" s="12"/>
      <c r="Z38" s="12"/>
    </row>
    <row r="39" spans="2:28" s="24" customFormat="1" ht="15.75" x14ac:dyDescent="0.25">
      <c r="B39" s="26"/>
      <c r="C39" s="113"/>
      <c r="D39" s="113" t="s">
        <v>70</v>
      </c>
      <c r="E39" s="28"/>
      <c r="N39" s="12"/>
      <c r="Q39" s="29"/>
      <c r="Z39" s="12"/>
    </row>
    <row r="40" spans="2:28" s="24" customFormat="1" ht="15.75" x14ac:dyDescent="0.25">
      <c r="B40" s="26"/>
      <c r="C40" s="113"/>
      <c r="D40" s="113" t="s">
        <v>66</v>
      </c>
      <c r="E40" s="28"/>
      <c r="G40" s="26"/>
      <c r="N40" s="12"/>
      <c r="Q40" s="29"/>
      <c r="Z40" s="12"/>
    </row>
    <row r="41" spans="2:28" s="24" customFormat="1" ht="15.75" x14ac:dyDescent="0.2">
      <c r="B41" s="26"/>
      <c r="C41" s="28"/>
      <c r="D41" s="193" t="s">
        <v>101</v>
      </c>
      <c r="E41" s="193"/>
      <c r="N41" s="12"/>
      <c r="Z41" s="12"/>
    </row>
    <row r="42" spans="2:28" s="24" customFormat="1" ht="15.75" x14ac:dyDescent="0.2">
      <c r="C42" s="193"/>
      <c r="D42" s="193"/>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4" sqref="B24"/>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0">
        <f>'Cover Page'!C7</f>
        <v>86231</v>
      </c>
    </row>
    <row r="7" spans="2:3" ht="15.75" customHeight="1" x14ac:dyDescent="0.25">
      <c r="B7" s="25" t="s">
        <v>88</v>
      </c>
      <c r="C7" s="341" t="s">
        <v>127</v>
      </c>
    </row>
    <row r="8" spans="2:3" ht="15.75" customHeight="1" x14ac:dyDescent="0.25">
      <c r="B8" s="242" t="str">
        <f>'Cover Page'!C8</f>
        <v>Transamerica Life Insurance Company</v>
      </c>
      <c r="C8" s="287"/>
    </row>
    <row r="9" spans="2:3" ht="15.75" customHeight="1" x14ac:dyDescent="0.25">
      <c r="B9" s="32" t="s">
        <v>90</v>
      </c>
      <c r="C9" s="287"/>
    </row>
    <row r="10" spans="2:3" ht="15.75" customHeight="1" x14ac:dyDescent="0.25">
      <c r="B10" s="242">
        <f>'Cover Page'!C9</f>
        <v>0</v>
      </c>
      <c r="C10" s="287"/>
    </row>
    <row r="11" spans="2:3" ht="15.75" x14ac:dyDescent="0.25">
      <c r="B11" s="32" t="s">
        <v>85</v>
      </c>
    </row>
    <row r="12" spans="2:3" x14ac:dyDescent="0.2">
      <c r="B12" s="151"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3"/>
      <c r="C16" s="330" t="s">
        <v>130</v>
      </c>
    </row>
    <row r="17" spans="2:3" s="11" customFormat="1" ht="48" thickBot="1" x14ac:dyDescent="0.25">
      <c r="B17" s="332" t="s">
        <v>155</v>
      </c>
      <c r="C17" s="335"/>
    </row>
    <row r="18" spans="2:3" s="11" customFormat="1" ht="47.25" x14ac:dyDescent="0.2">
      <c r="B18" s="329" t="s">
        <v>156</v>
      </c>
      <c r="C18" s="314"/>
    </row>
    <row r="19" spans="2:3" s="11" customFormat="1" x14ac:dyDescent="0.2">
      <c r="B19" s="308" t="s">
        <v>96</v>
      </c>
      <c r="C19" s="305"/>
    </row>
    <row r="20" spans="2:3" s="11" customFormat="1" x14ac:dyDescent="0.2">
      <c r="B20" s="307" t="s">
        <v>97</v>
      </c>
      <c r="C20" s="336"/>
    </row>
    <row r="21" spans="2:3" s="11" customFormat="1" x14ac:dyDescent="0.2">
      <c r="B21" s="309"/>
      <c r="C21" s="310"/>
    </row>
    <row r="22" spans="2:3" s="11" customFormat="1" x14ac:dyDescent="0.2">
      <c r="B22" s="309"/>
      <c r="C22" s="310"/>
    </row>
    <row r="23" spans="2:3" s="11" customFormat="1" x14ac:dyDescent="0.2">
      <c r="B23" s="309"/>
      <c r="C23" s="310"/>
    </row>
    <row r="24" spans="2:3" s="11" customFormat="1" x14ac:dyDescent="0.2">
      <c r="B24" s="309"/>
      <c r="C24" s="310"/>
    </row>
    <row r="25" spans="2:3" s="11" customFormat="1" x14ac:dyDescent="0.2">
      <c r="B25" s="309"/>
      <c r="C25" s="310"/>
    </row>
    <row r="26" spans="2:3" s="11" customFormat="1" x14ac:dyDescent="0.2">
      <c r="B26" s="309"/>
      <c r="C26" s="310"/>
    </row>
    <row r="27" spans="2:3" s="11" customFormat="1" x14ac:dyDescent="0.2">
      <c r="B27" s="309"/>
      <c r="C27" s="310"/>
    </row>
    <row r="28" spans="2:3" s="11" customFormat="1" x14ac:dyDescent="0.2">
      <c r="B28" s="309"/>
      <c r="C28" s="310"/>
    </row>
    <row r="29" spans="2:3" s="11" customFormat="1" x14ac:dyDescent="0.2">
      <c r="B29" s="309"/>
      <c r="C29" s="310"/>
    </row>
    <row r="30" spans="2:3" s="11" customFormat="1" x14ac:dyDescent="0.2">
      <c r="B30" s="309"/>
      <c r="C30" s="310"/>
    </row>
    <row r="31" spans="2:3" s="11" customFormat="1" x14ac:dyDescent="0.2">
      <c r="B31" s="311"/>
      <c r="C31" s="312"/>
    </row>
    <row r="32" spans="2:3" s="11" customFormat="1" ht="47.25" x14ac:dyDescent="0.25">
      <c r="B32" s="333" t="s">
        <v>157</v>
      </c>
      <c r="C32" s="313"/>
    </row>
    <row r="33" spans="2:3" s="11" customFormat="1" x14ac:dyDescent="0.2">
      <c r="B33" s="306" t="s">
        <v>95</v>
      </c>
      <c r="C33" s="331" t="s">
        <v>154</v>
      </c>
    </row>
    <row r="34" spans="2:3" s="11" customFormat="1" x14ac:dyDescent="0.2">
      <c r="B34" s="304"/>
      <c r="C34" s="305"/>
    </row>
    <row r="35" spans="2:3" s="11" customFormat="1" x14ac:dyDescent="0.2">
      <c r="B35" s="304"/>
      <c r="C35" s="305"/>
    </row>
    <row r="36" spans="2:3" s="11" customFormat="1" x14ac:dyDescent="0.2">
      <c r="B36" s="304"/>
      <c r="C36" s="305"/>
    </row>
    <row r="37" spans="2:3" s="11" customFormat="1" x14ac:dyDescent="0.2">
      <c r="B37" s="304"/>
      <c r="C37" s="305"/>
    </row>
    <row r="38" spans="2:3" s="11" customFormat="1" x14ac:dyDescent="0.2">
      <c r="B38" s="304"/>
      <c r="C38" s="305"/>
    </row>
    <row r="39" spans="2:3" s="11" customFormat="1" x14ac:dyDescent="0.2">
      <c r="B39" s="304"/>
      <c r="C39" s="305"/>
    </row>
    <row r="40" spans="2:3" s="11" customFormat="1" x14ac:dyDescent="0.2">
      <c r="B40" s="304"/>
      <c r="C40" s="305"/>
    </row>
    <row r="41" spans="2:3" s="11" customFormat="1" x14ac:dyDescent="0.2">
      <c r="B41" s="304"/>
      <c r="C41" s="305"/>
    </row>
    <row r="42" spans="2:3" s="11" customFormat="1" x14ac:dyDescent="0.2">
      <c r="B42" s="304"/>
      <c r="C42" s="305"/>
    </row>
    <row r="43" spans="2:3" s="11" customFormat="1" ht="15.75" thickBot="1" x14ac:dyDescent="0.25">
      <c r="B43" s="302"/>
      <c r="C43" s="303"/>
    </row>
    <row r="44" spans="2:3" s="11" customFormat="1" x14ac:dyDescent="0.2"/>
    <row r="45" spans="2:3" s="11" customFormat="1" ht="15.75" x14ac:dyDescent="0.25">
      <c r="B45" s="113" t="s">
        <v>61</v>
      </c>
    </row>
    <row r="46" spans="2:3" s="11" customFormat="1" ht="15.75" x14ac:dyDescent="0.25">
      <c r="B46" s="113" t="s">
        <v>137</v>
      </c>
    </row>
    <row r="47" spans="2:3" s="11" customFormat="1" ht="15.75" x14ac:dyDescent="0.25">
      <c r="B47" s="113" t="s">
        <v>70</v>
      </c>
    </row>
    <row r="48" spans="2:3" s="11" customFormat="1" ht="15.75" x14ac:dyDescent="0.25">
      <c r="B48" s="113" t="s">
        <v>66</v>
      </c>
    </row>
    <row r="49" spans="2:2" s="11" customFormat="1" ht="15.75" x14ac:dyDescent="0.25">
      <c r="B49" s="113"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3" t="s">
        <v>91</v>
      </c>
    </row>
    <row r="3" spans="2:4" ht="15.75" x14ac:dyDescent="0.25">
      <c r="B3" s="13" t="s">
        <v>91</v>
      </c>
    </row>
    <row r="4" spans="2:4" ht="15.75" x14ac:dyDescent="0.25">
      <c r="B4" s="13"/>
    </row>
    <row r="5" spans="2:4" ht="15.75" x14ac:dyDescent="0.25">
      <c r="B5" s="25" t="s">
        <v>87</v>
      </c>
    </row>
    <row r="6" spans="2:4" ht="16.5" customHeight="1" x14ac:dyDescent="0.2">
      <c r="B6" s="150">
        <f>'Cover Page'!C7</f>
        <v>86231</v>
      </c>
    </row>
    <row r="7" spans="2:4" ht="15.75" customHeight="1" x14ac:dyDescent="0.25">
      <c r="B7" s="25" t="s">
        <v>88</v>
      </c>
      <c r="D7" s="340"/>
    </row>
    <row r="8" spans="2:4" ht="15.75" customHeight="1" x14ac:dyDescent="0.25">
      <c r="B8" s="242" t="str">
        <f>'Cover Page'!C8</f>
        <v>Transamerica Life Insurance Company</v>
      </c>
    </row>
    <row r="9" spans="2:4" ht="15.75" customHeight="1" x14ac:dyDescent="0.25">
      <c r="B9" s="32" t="s">
        <v>90</v>
      </c>
    </row>
    <row r="10" spans="2:4" ht="15.75" customHeight="1" x14ac:dyDescent="0.25">
      <c r="B10" s="242">
        <f>'Cover Page'!C9</f>
        <v>0</v>
      </c>
    </row>
    <row r="11" spans="2:4" ht="15.75" x14ac:dyDescent="0.25">
      <c r="B11" s="32" t="s">
        <v>85</v>
      </c>
    </row>
    <row r="12" spans="2:4" x14ac:dyDescent="0.2">
      <c r="B12" s="151" t="str">
        <f>'Cover Page'!C6</f>
        <v>2022</v>
      </c>
    </row>
    <row r="13" spans="2:4" ht="15.75" x14ac:dyDescent="0.25">
      <c r="B13" s="244"/>
    </row>
    <row r="17" spans="2:2" s="12" customFormat="1" ht="15.75" thickBot="1" x14ac:dyDescent="0.25">
      <c r="B17" s="245" t="s">
        <v>92</v>
      </c>
    </row>
    <row r="18" spans="2:2" s="12" customFormat="1" ht="150.75" thickBot="1" x14ac:dyDescent="0.25">
      <c r="B18" s="334"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2023-07-27T19:21:28Z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