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0" documentId="13_ncr:1_{93C16A52-C0F8-490D-A988-DE0D4EF43653}" xr6:coauthVersionLast="47" xr6:coauthVersionMax="47" xr10:uidLastSave="{00000000-0000-0000-0000-000000000000}"/>
  <bookViews>
    <workbookView xWindow="-289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<sst xmlns="http://schemas.openxmlformats.org/spreadsheetml/2006/main" count="330" uniqueCount="190">
  <si>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</si>
  <si>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</si>
  <si>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</si>
  <si>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</si>
  <si>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</si>
  <si>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</si>
  <si>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</si>
  <si>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</si>
  <si>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</si>
  <si>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</si>
  <si>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</si>
  <si>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</si>
  <si>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</si>
  <si>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</si>
  <si>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</si>
  <si>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</si>
  <si>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</si>
  <si>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</si>
  <si>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</si>
  <si>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</si>
  <si>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</si>
  <si>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</si>
  <si>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</si>
  <si>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</si>
  <si>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</si>
  <si>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</si>
  <si>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</si>
  <si>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</si>
  <si>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</si>
  <si>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</si>
  <si>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</si>
  <si>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</si>
  <si>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</si>
  <si>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</si>
  <si>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</si>
  <si>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</si>
  <si>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</si>
  <si>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</si>
  <si>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</si>
  <si>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</si>
  <si>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</si>
  <si>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</si>
  <si>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</si>
  <si>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</si>
  <si>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</si>
  <si>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</si>
  <si>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</si>
  <si>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</si>
  <si>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</si>
  <si>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</si>
  <si>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</si>
  <si>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</si>
  <si>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</si>
  <si>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</si>
  <si>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</si>
  <si>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</si>
  <si>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</si>
  <si>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</si>
  <si>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</si>
  <si>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</si>
  <si>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</si>
  <si>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</si>
  <si>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</si>
  <si>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</si>
  <si>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</si>
  <si>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</si>
  <si>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</si>
  <si>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</si>
  <si>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</si>
  <si>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</si>
  <si>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</si>
  <si>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</si>
  <si>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</si>
  <si>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</si>
  <si>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</si>
  <si>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</si>
  <si>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</si>
  <si>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</si>
  <si>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</si>
  <si>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</si>
  <si>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</si>
  <si>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</si>
  <si>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</si>
  <si>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</si>
  <si>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</si>
  <si>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</si>
  <si>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</si>
  <si>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</si>
  <si>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</si>
  <si>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</si>
  <si>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</si>
  <si>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</si>
  <si>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</si>
  <si>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</si>
  <si>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</si>
  <si>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</si>
  <si>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</si>
  <si>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</si>
  <si>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</si>
  <si>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</si>
  <si>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</si>
  <si>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</si>
  <si>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</si>
  <si>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</si>
  <si>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</si>
  <si>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</si>
  <si>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</si>
  <si>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</si>
  <si>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</si>
  <si>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</si>
  <si>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</si>
  <si>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</si>
  <si>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</si>
  <si>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</si>
  <si>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</si>
  <si>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</si>
  <si>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</si>
  <si>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</si>
  <si>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</si>
  <si>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</si>
  <si>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</si>
  <si>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</si>
  <si>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</si>
  <si>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</si>
  <si>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</si>
  <si>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</si>
  <si>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</si>
  <si>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</si>
  <si>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</si>
  <si>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</si>
  <si>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</si>
  <si>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</si>
  <si>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</si>
  <si>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</si>
  <si>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</si>
  <si>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</si>
  <si>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</si>
  <si>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</si>
  <si>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</si>
  <si>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</si>
  <si>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</si>
  <si>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</si>
  <si>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</si>
  <si>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</si>
  <si>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</si>
  <si>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</si>
  <si>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</si>
  <si>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</si>
  <si>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</si>
  <si>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</si>
  <si>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</si>
  <si>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</si>
  <si>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</si>
  <si>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</si>
  <si>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</si>
  <si>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</si>
  <si>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</si>
  <si>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</si>
  <si>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</si>
  <si>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</si>
  <si>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</si>
  <si>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The Chesapeake Life Insurance Company</t>
  </si>
  <si>
    <t>N/A</t>
  </si>
  <si>
    <t>No</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</si>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</sst>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466">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5">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38" fontId="31" fillId="0" borderId="46" xfId="81"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0" fontId="32" fillId="0" borderId="64" xfId="325" applyFont="1" applyBorder="1" applyProtection="1">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cellXfs>
  <cellStyles count="46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2 2 2" xfId="447" xr:uid="{B3F86B8A-ABCD-480B-9B9E-9AAB12F5E661}"/>
    <cellStyle name="Normal 3 10 2 3" xfId="377" xr:uid="{C4700D28-C803-43A0-A011-E3026C0118EF}"/>
    <cellStyle name="Normal 3 10 3" xfId="271" xr:uid="{00000000-0005-0000-0000-00008A000000}"/>
    <cellStyle name="Normal 3 10 3 2" xfId="413" xr:uid="{89572E73-EAE1-49F3-9B40-8152669BFE2B}"/>
    <cellStyle name="Normal 3 10 4" xfId="343" xr:uid="{5B29473B-E4BF-48D3-9D3F-33F937041EEB}"/>
    <cellStyle name="Normal 3 11" xfId="251" xr:uid="{00000000-0005-0000-0000-00008B000000}"/>
    <cellStyle name="Normal 3 11 2" xfId="322" xr:uid="{00000000-0005-0000-0000-00008C000000}"/>
    <cellStyle name="Normal 3 11 2 2" xfId="464" xr:uid="{C13281A3-B7FA-486C-A4EB-E974B2BCE8EB}"/>
    <cellStyle name="Normal 3 11 3" xfId="394" xr:uid="{A1D9F6D0-CF3D-4BD5-8C55-7446B4721219}"/>
    <cellStyle name="Normal 3 12" xfId="217" xr:uid="{00000000-0005-0000-0000-00008D000000}"/>
    <cellStyle name="Normal 3 12 2" xfId="288" xr:uid="{00000000-0005-0000-0000-00008E000000}"/>
    <cellStyle name="Normal 3 12 2 2" xfId="430" xr:uid="{BA0E5188-EB2D-4D2B-87B1-1DBD124AB64A}"/>
    <cellStyle name="Normal 3 12 3" xfId="360" xr:uid="{4FFF60A2-EF34-4715-831B-F3A75BDFEE5E}"/>
    <cellStyle name="Normal 3 13" xfId="254" xr:uid="{00000000-0005-0000-0000-00008F000000}"/>
    <cellStyle name="Normal 3 13 2" xfId="396" xr:uid="{479E6AA8-121D-4D30-B0D5-2BE1DF988CAF}"/>
    <cellStyle name="Normal 3 14" xfId="326" xr:uid="{1F24D32C-6233-47F4-A326-7AA05C130CA0}"/>
    <cellStyle name="Normal 3 2" xfId="134" xr:uid="{00000000-0005-0000-0000-000090000000}"/>
    <cellStyle name="Normal 3 2 10" xfId="252" xr:uid="{00000000-0005-0000-0000-000091000000}"/>
    <cellStyle name="Normal 3 2 10 2" xfId="323" xr:uid="{00000000-0005-0000-0000-000092000000}"/>
    <cellStyle name="Normal 3 2 10 2 2" xfId="465" xr:uid="{17FA104F-CB6B-4EA3-9706-1C51260830F8}"/>
    <cellStyle name="Normal 3 2 10 3" xfId="395" xr:uid="{08AE5065-2B39-43DD-A78E-10243F148832}"/>
    <cellStyle name="Normal 3 2 11" xfId="218" xr:uid="{00000000-0005-0000-0000-000093000000}"/>
    <cellStyle name="Normal 3 2 11 2" xfId="289" xr:uid="{00000000-0005-0000-0000-000094000000}"/>
    <cellStyle name="Normal 3 2 11 2 2" xfId="431" xr:uid="{8CC7A3F7-52E5-48D0-8962-9C9E344EED8E}"/>
    <cellStyle name="Normal 3 2 11 3" xfId="361" xr:uid="{5E1E6C6C-6686-4A15-B47C-BFCC2E5C29AF}"/>
    <cellStyle name="Normal 3 2 12" xfId="255" xr:uid="{00000000-0005-0000-0000-000095000000}"/>
    <cellStyle name="Normal 3 2 12 2" xfId="397" xr:uid="{3847023F-1EF7-4DBE-868E-34193B386A9B}"/>
    <cellStyle name="Normal 3 2 13" xfId="327" xr:uid="{92DD3BB1-25AB-4BB9-A610-2E437396CA65}"/>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2 2 2" xfId="449" xr:uid="{5035F6C2-97D4-4CCF-9C5A-1C0D0F38C3ED}"/>
    <cellStyle name="Normal 3 2 2 2 2 3" xfId="379" xr:uid="{DC7F1B12-1EA6-44CA-A0A6-C8429C7B0B8F}"/>
    <cellStyle name="Normal 3 2 2 2 3" xfId="273" xr:uid="{00000000-0005-0000-0000-00009A000000}"/>
    <cellStyle name="Normal 3 2 2 2 3 2" xfId="415" xr:uid="{F8B5A658-0319-4899-B489-55735FB3876C}"/>
    <cellStyle name="Normal 3 2 2 2 4" xfId="345" xr:uid="{F83EC4CE-D83B-426D-A9A9-6607CA00C1D4}"/>
    <cellStyle name="Normal 3 2 2 3" xfId="219" xr:uid="{00000000-0005-0000-0000-00009B000000}"/>
    <cellStyle name="Normal 3 2 2 3 2" xfId="290" xr:uid="{00000000-0005-0000-0000-00009C000000}"/>
    <cellStyle name="Normal 3 2 2 3 2 2" xfId="432" xr:uid="{AA4A12C8-FA17-40A6-8035-0AD56F6B388B}"/>
    <cellStyle name="Normal 3 2 2 3 3" xfId="362" xr:uid="{4F6815A9-FA55-4994-BAE8-1548D8912E57}"/>
    <cellStyle name="Normal 3 2 2 4" xfId="256" xr:uid="{00000000-0005-0000-0000-00009D000000}"/>
    <cellStyle name="Normal 3 2 2 4 2" xfId="398" xr:uid="{E20EEBD0-31A4-4772-954F-62AFFB32CE08}"/>
    <cellStyle name="Normal 3 2 2 5" xfId="328" xr:uid="{6560AE95-0BB2-40E0-BF61-F43B0C35F498}"/>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2 2 2" xfId="450" xr:uid="{72415535-70CB-4544-BCA0-0BA64598ADCE}"/>
    <cellStyle name="Normal 3 2 3 2 2 3" xfId="380" xr:uid="{CC5739CD-1C59-459C-86E2-CE94B1959D7A}"/>
    <cellStyle name="Normal 3 2 3 2 3" xfId="274" xr:uid="{00000000-0005-0000-0000-0000A2000000}"/>
    <cellStyle name="Normal 3 2 3 2 3 2" xfId="416" xr:uid="{9B73D055-560A-4498-8C66-F43386E08F93}"/>
    <cellStyle name="Normal 3 2 3 2 4" xfId="346" xr:uid="{0D1D37B7-F218-4568-8596-DF204EC25CFC}"/>
    <cellStyle name="Normal 3 2 3 3" xfId="220" xr:uid="{00000000-0005-0000-0000-0000A3000000}"/>
    <cellStyle name="Normal 3 2 3 3 2" xfId="291" xr:uid="{00000000-0005-0000-0000-0000A4000000}"/>
    <cellStyle name="Normal 3 2 3 3 2 2" xfId="433" xr:uid="{F78FC3BD-EBCE-4D3C-A79D-EA39BAF2D765}"/>
    <cellStyle name="Normal 3 2 3 3 3" xfId="363" xr:uid="{D55E1FF9-7AA0-40A2-A707-679635467D10}"/>
    <cellStyle name="Normal 3 2 3 4" xfId="257" xr:uid="{00000000-0005-0000-0000-0000A5000000}"/>
    <cellStyle name="Normal 3 2 3 4 2" xfId="399" xr:uid="{7C2B5269-0F89-4CD6-A2C6-3C0D5D5FE041}"/>
    <cellStyle name="Normal 3 2 3 5" xfId="329" xr:uid="{4BD0FA8A-364B-4B1D-8E8C-0598AF7848B7}"/>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2 2 2" xfId="451" xr:uid="{7F7D6A31-7405-4098-8D4F-A901FDE72628}"/>
    <cellStyle name="Normal 3 2 4 2 2 3" xfId="381" xr:uid="{BFC27856-DD21-4FAE-BB3B-AB6DE24C975A}"/>
    <cellStyle name="Normal 3 2 4 2 3" xfId="275" xr:uid="{00000000-0005-0000-0000-0000AA000000}"/>
    <cellStyle name="Normal 3 2 4 2 3 2" xfId="417" xr:uid="{1F66DB99-D522-4991-8893-553B15BF67E1}"/>
    <cellStyle name="Normal 3 2 4 2 4" xfId="347" xr:uid="{57AF7D7D-3EF4-4B9D-B085-11D096711C72}"/>
    <cellStyle name="Normal 3 2 4 3" xfId="221" xr:uid="{00000000-0005-0000-0000-0000AB000000}"/>
    <cellStyle name="Normal 3 2 4 3 2" xfId="292" xr:uid="{00000000-0005-0000-0000-0000AC000000}"/>
    <cellStyle name="Normal 3 2 4 3 2 2" xfId="434" xr:uid="{6D515FF4-E7E0-467C-ABBC-B044EE1320C4}"/>
    <cellStyle name="Normal 3 2 4 3 3" xfId="364" xr:uid="{A53AB8CD-0FD0-4E65-839A-AF7A415B5ECF}"/>
    <cellStyle name="Normal 3 2 4 4" xfId="258" xr:uid="{00000000-0005-0000-0000-0000AD000000}"/>
    <cellStyle name="Normal 3 2 4 4 2" xfId="400" xr:uid="{FB4E931A-09A8-4C70-BDFD-E79BE380E553}"/>
    <cellStyle name="Normal 3 2 4 5" xfId="330" xr:uid="{FDD17449-3B29-4F33-B8F2-C82113BAFF9C}"/>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2 2 2" xfId="452" xr:uid="{065B462D-608C-4C2C-8BD9-907859F81D36}"/>
    <cellStyle name="Normal 3 2 5 2 2 3" xfId="382" xr:uid="{DE60C1E2-AF10-4E8C-A572-C7387D18073B}"/>
    <cellStyle name="Normal 3 2 5 2 3" xfId="276" xr:uid="{00000000-0005-0000-0000-0000B2000000}"/>
    <cellStyle name="Normal 3 2 5 2 3 2" xfId="418" xr:uid="{A432EE2E-1B6E-498D-AFDC-42B5D8922272}"/>
    <cellStyle name="Normal 3 2 5 2 4" xfId="348" xr:uid="{5CB02F0B-151D-47D2-9ACE-F7C150B19FBA}"/>
    <cellStyle name="Normal 3 2 5 3" xfId="222" xr:uid="{00000000-0005-0000-0000-0000B3000000}"/>
    <cellStyle name="Normal 3 2 5 3 2" xfId="293" xr:uid="{00000000-0005-0000-0000-0000B4000000}"/>
    <cellStyle name="Normal 3 2 5 3 2 2" xfId="435" xr:uid="{ECA0A78C-0E86-4D4D-9CF1-0D0AB9E90887}"/>
    <cellStyle name="Normal 3 2 5 3 3" xfId="365" xr:uid="{B488781D-393C-48F3-A5E0-1BAAA9F4B924}"/>
    <cellStyle name="Normal 3 2 5 4" xfId="259" xr:uid="{00000000-0005-0000-0000-0000B5000000}"/>
    <cellStyle name="Normal 3 2 5 4 2" xfId="401" xr:uid="{90847E56-880E-4823-A7F5-B65FEE14139D}"/>
    <cellStyle name="Normal 3 2 5 5" xfId="331" xr:uid="{C946FBA1-90D9-470C-AA6E-CAAAE789DFA9}"/>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2 2 2" xfId="453" xr:uid="{359D4A70-9B91-4F78-92DD-14C2682EBEAD}"/>
    <cellStyle name="Normal 3 2 6 2 2 3" xfId="383" xr:uid="{79FFC24C-3B19-445C-B7EE-66CDC4082789}"/>
    <cellStyle name="Normal 3 2 6 2 3" xfId="277" xr:uid="{00000000-0005-0000-0000-0000BA000000}"/>
    <cellStyle name="Normal 3 2 6 2 3 2" xfId="419" xr:uid="{30BE4C7D-450F-4B7C-88FE-A76B1E6A5C54}"/>
    <cellStyle name="Normal 3 2 6 2 4" xfId="349" xr:uid="{86C0017F-F0C8-43D8-AFCD-4CDDB78960F4}"/>
    <cellStyle name="Normal 3 2 6 3" xfId="223" xr:uid="{00000000-0005-0000-0000-0000BB000000}"/>
    <cellStyle name="Normal 3 2 6 3 2" xfId="294" xr:uid="{00000000-0005-0000-0000-0000BC000000}"/>
    <cellStyle name="Normal 3 2 6 3 2 2" xfId="436" xr:uid="{D9E9C470-B47D-4FC6-A5A6-776BCBA56D48}"/>
    <cellStyle name="Normal 3 2 6 3 3" xfId="366" xr:uid="{B394703E-F29D-469A-AC4E-D5D1D793A85D}"/>
    <cellStyle name="Normal 3 2 6 4" xfId="260" xr:uid="{00000000-0005-0000-0000-0000BD000000}"/>
    <cellStyle name="Normal 3 2 6 4 2" xfId="402" xr:uid="{1E6759E3-8A33-4A98-BC38-3066C8C1DCDD}"/>
    <cellStyle name="Normal 3 2 6 5" xfId="332" xr:uid="{DFFB3452-14B3-4993-A5D9-00C6E9E7CF44}"/>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2 2 2" xfId="454" xr:uid="{70604014-D4D3-47D1-A8B4-F6BBAD3C0D21}"/>
    <cellStyle name="Normal 3 2 7 2 2 3" xfId="384" xr:uid="{FC40C638-6F20-469C-A879-7A501DF1FC34}"/>
    <cellStyle name="Normal 3 2 7 2 3" xfId="278" xr:uid="{00000000-0005-0000-0000-0000C2000000}"/>
    <cellStyle name="Normal 3 2 7 2 3 2" xfId="420" xr:uid="{629E5693-42C1-4E05-BBAE-9E9AC5DD6550}"/>
    <cellStyle name="Normal 3 2 7 2 4" xfId="350" xr:uid="{C69F69BB-EE97-4896-87BF-3C36760EE55F}"/>
    <cellStyle name="Normal 3 2 7 3" xfId="224" xr:uid="{00000000-0005-0000-0000-0000C3000000}"/>
    <cellStyle name="Normal 3 2 7 3 2" xfId="295" xr:uid="{00000000-0005-0000-0000-0000C4000000}"/>
    <cellStyle name="Normal 3 2 7 3 2 2" xfId="437" xr:uid="{E5C1756C-21D2-420D-B0CF-1E15B2E119CF}"/>
    <cellStyle name="Normal 3 2 7 3 3" xfId="367" xr:uid="{A15F5E2A-BE67-4702-B44D-8B14455253F2}"/>
    <cellStyle name="Normal 3 2 7 4" xfId="261" xr:uid="{00000000-0005-0000-0000-0000C5000000}"/>
    <cellStyle name="Normal 3 2 7 4 2" xfId="403" xr:uid="{B72FAAC1-7921-472E-A71E-3914E1E6ED86}"/>
    <cellStyle name="Normal 3 2 7 5" xfId="333" xr:uid="{A0E720AA-1B8C-4DD0-AADE-5DF887B90322}"/>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2 2 2" xfId="455" xr:uid="{344F78C0-A845-4541-BB77-28CA144FAD87}"/>
    <cellStyle name="Normal 3 2 8 2 2 3" xfId="385" xr:uid="{69EC0F3C-3329-4AE8-B9B2-6603DE91A2B2}"/>
    <cellStyle name="Normal 3 2 8 2 3" xfId="279" xr:uid="{00000000-0005-0000-0000-0000CA000000}"/>
    <cellStyle name="Normal 3 2 8 2 3 2" xfId="421" xr:uid="{E37ABC91-2863-4338-8646-9C10ADFD5C28}"/>
    <cellStyle name="Normal 3 2 8 2 4" xfId="351" xr:uid="{7DF602F0-F0F7-4B9D-8C39-FCF9AB813065}"/>
    <cellStyle name="Normal 3 2 8 3" xfId="225" xr:uid="{00000000-0005-0000-0000-0000CB000000}"/>
    <cellStyle name="Normal 3 2 8 3 2" xfId="296" xr:uid="{00000000-0005-0000-0000-0000CC000000}"/>
    <cellStyle name="Normal 3 2 8 3 2 2" xfId="438" xr:uid="{4F44BEAB-D885-49D9-AA33-CB3E02272DA5}"/>
    <cellStyle name="Normal 3 2 8 3 3" xfId="368" xr:uid="{8FE4DE40-781B-4408-8ACB-A2C4C48D3B51}"/>
    <cellStyle name="Normal 3 2 8 4" xfId="262" xr:uid="{00000000-0005-0000-0000-0000CD000000}"/>
    <cellStyle name="Normal 3 2 8 4 2" xfId="404" xr:uid="{F702B55D-F964-4102-AFA9-DCF3FC4F1219}"/>
    <cellStyle name="Normal 3 2 8 5" xfId="334" xr:uid="{61730231-0EA5-4EB7-90CF-0930B5FDE427}"/>
    <cellStyle name="Normal 3 2 9" xfId="201" xr:uid="{00000000-0005-0000-0000-0000CE000000}"/>
    <cellStyle name="Normal 3 2 9 2" xfId="235" xr:uid="{00000000-0005-0000-0000-0000CF000000}"/>
    <cellStyle name="Normal 3 2 9 2 2" xfId="306" xr:uid="{00000000-0005-0000-0000-0000D0000000}"/>
    <cellStyle name="Normal 3 2 9 2 2 2" xfId="448" xr:uid="{99BF9372-E291-4C96-A0CD-94F0DACCE773}"/>
    <cellStyle name="Normal 3 2 9 2 3" xfId="378" xr:uid="{B0E6E789-3A5B-4B55-98C1-4EDDF235D18A}"/>
    <cellStyle name="Normal 3 2 9 3" xfId="272" xr:uid="{00000000-0005-0000-0000-0000D1000000}"/>
    <cellStyle name="Normal 3 2 9 3 2" xfId="414" xr:uid="{FAB30AE7-CD40-492E-B09C-81903A35C25D}"/>
    <cellStyle name="Normal 3 2 9 4" xfId="344" xr:uid="{8C27619E-FFFE-4F7C-8E08-E658ADBFDC2C}"/>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2 2 2" xfId="456" xr:uid="{BCBF97BA-5550-4EEA-BCFC-950381D58F64}"/>
    <cellStyle name="Normal 3 3 2 2 3" xfId="386" xr:uid="{59BC0430-086E-4F93-95CD-401A05520056}"/>
    <cellStyle name="Normal 3 3 2 3" xfId="280" xr:uid="{00000000-0005-0000-0000-0000D6000000}"/>
    <cellStyle name="Normal 3 3 2 3 2" xfId="422" xr:uid="{94BFA41C-ABAA-45DC-852B-DD97E5906990}"/>
    <cellStyle name="Normal 3 3 2 4" xfId="352" xr:uid="{928E8C84-9E52-4320-9C64-23DD0848035C}"/>
    <cellStyle name="Normal 3 3 3" xfId="226" xr:uid="{00000000-0005-0000-0000-0000D7000000}"/>
    <cellStyle name="Normal 3 3 3 2" xfId="297" xr:uid="{00000000-0005-0000-0000-0000D8000000}"/>
    <cellStyle name="Normal 3 3 3 2 2" xfId="439" xr:uid="{D0462469-8E37-4010-A959-FB254D68CA85}"/>
    <cellStyle name="Normal 3 3 3 3" xfId="369" xr:uid="{04635415-7479-4287-9351-90B1C256CFAB}"/>
    <cellStyle name="Normal 3 3 4" xfId="263" xr:uid="{00000000-0005-0000-0000-0000D9000000}"/>
    <cellStyle name="Normal 3 3 4 2" xfId="405" xr:uid="{587582C0-E0D8-42F1-9EFE-FB6A2EF607FF}"/>
    <cellStyle name="Normal 3 3 5" xfId="335" xr:uid="{130A8227-FA4C-4616-8AC6-5C077913F115}"/>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2 2 2" xfId="457" xr:uid="{5400E5E8-0ECC-4ECD-823D-00BFA7CDC444}"/>
    <cellStyle name="Normal 3 4 2 2 3" xfId="387" xr:uid="{CC76317F-FA92-4C09-8DAA-BDC19A769CB1}"/>
    <cellStyle name="Normal 3 4 2 3" xfId="281" xr:uid="{00000000-0005-0000-0000-0000DE000000}"/>
    <cellStyle name="Normal 3 4 2 3 2" xfId="423" xr:uid="{2FB3BD25-FAD3-4419-9E11-A4B8AE865CDF}"/>
    <cellStyle name="Normal 3 4 2 4" xfId="353" xr:uid="{2DAEC4C6-9B9F-435B-8E1D-F8A0B3606D71}"/>
    <cellStyle name="Normal 3 4 3" xfId="227" xr:uid="{00000000-0005-0000-0000-0000DF000000}"/>
    <cellStyle name="Normal 3 4 3 2" xfId="298" xr:uid="{00000000-0005-0000-0000-0000E0000000}"/>
    <cellStyle name="Normal 3 4 3 2 2" xfId="440" xr:uid="{514CE56F-7650-4F83-AE92-08D660263E02}"/>
    <cellStyle name="Normal 3 4 3 3" xfId="370" xr:uid="{7418A051-0187-48AF-AB62-87FFDF3429AA}"/>
    <cellStyle name="Normal 3 4 4" xfId="264" xr:uid="{00000000-0005-0000-0000-0000E1000000}"/>
    <cellStyle name="Normal 3 4 4 2" xfId="406" xr:uid="{7662E46D-E9AD-47C2-A6C9-27C95C0D7561}"/>
    <cellStyle name="Normal 3 4 5" xfId="336" xr:uid="{14DB0598-6B8F-4397-9D1D-40CC884A9706}"/>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2 2 2" xfId="458" xr:uid="{27E4B57C-F29D-4D38-A391-CEE9654E5F6C}"/>
    <cellStyle name="Normal 3 5 2 2 3" xfId="388" xr:uid="{1B94EE69-020C-41B9-AAAF-AF82A69715E3}"/>
    <cellStyle name="Normal 3 5 2 3" xfId="282" xr:uid="{00000000-0005-0000-0000-0000E6000000}"/>
    <cellStyle name="Normal 3 5 2 3 2" xfId="424" xr:uid="{B8D62A56-2F49-4C1F-865D-7DA85497D5EC}"/>
    <cellStyle name="Normal 3 5 2 4" xfId="354" xr:uid="{0EB31636-7C3C-4AC4-908A-ADEFBEAE1819}"/>
    <cellStyle name="Normal 3 5 3" xfId="228" xr:uid="{00000000-0005-0000-0000-0000E7000000}"/>
    <cellStyle name="Normal 3 5 3 2" xfId="299" xr:uid="{00000000-0005-0000-0000-0000E8000000}"/>
    <cellStyle name="Normal 3 5 3 2 2" xfId="441" xr:uid="{3D63F706-A271-48B9-9FF9-E90C8F44FCB1}"/>
    <cellStyle name="Normal 3 5 3 3" xfId="371" xr:uid="{08536ADF-EEC3-455C-B9E5-1CF669A3E27D}"/>
    <cellStyle name="Normal 3 5 4" xfId="265" xr:uid="{00000000-0005-0000-0000-0000E9000000}"/>
    <cellStyle name="Normal 3 5 4 2" xfId="407" xr:uid="{1C2264F9-708F-4923-A23F-3A6CE37AE2AA}"/>
    <cellStyle name="Normal 3 5 5" xfId="337" xr:uid="{AF6A1153-AF78-439F-A934-69FBBE1EAFC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2 2 2" xfId="459" xr:uid="{82E8B2C7-4139-4C07-85A4-FEA77F6CB9AA}"/>
    <cellStyle name="Normal 3 6 2 2 3" xfId="389" xr:uid="{9C84CCBD-A51D-45E3-9990-EAFB33FCDCB1}"/>
    <cellStyle name="Normal 3 6 2 3" xfId="283" xr:uid="{00000000-0005-0000-0000-0000EE000000}"/>
    <cellStyle name="Normal 3 6 2 3 2" xfId="425" xr:uid="{15F33B96-D718-461F-8277-2C7B04CAF09E}"/>
    <cellStyle name="Normal 3 6 2 4" xfId="355" xr:uid="{A341ADE4-90E6-4AB7-A8E3-352089E3F6C5}"/>
    <cellStyle name="Normal 3 6 3" xfId="229" xr:uid="{00000000-0005-0000-0000-0000EF000000}"/>
    <cellStyle name="Normal 3 6 3 2" xfId="300" xr:uid="{00000000-0005-0000-0000-0000F0000000}"/>
    <cellStyle name="Normal 3 6 3 2 2" xfId="442" xr:uid="{9EB4EF26-D0D0-49FB-9D68-2E5E78E02687}"/>
    <cellStyle name="Normal 3 6 3 3" xfId="372" xr:uid="{AD54DB33-61B5-477A-A2D9-6CE08B8C93FB}"/>
    <cellStyle name="Normal 3 6 4" xfId="266" xr:uid="{00000000-0005-0000-0000-0000F1000000}"/>
    <cellStyle name="Normal 3 6 4 2" xfId="408" xr:uid="{6B6044B7-3547-49EC-902B-2361C428C2FC}"/>
    <cellStyle name="Normal 3 6 5" xfId="338" xr:uid="{7C12A9EB-6145-45D5-B0AE-EBF161E4D59A}"/>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2 2 2" xfId="460" xr:uid="{AF98862E-1B90-4669-BFC8-49824D2116B3}"/>
    <cellStyle name="Normal 3 7 2 2 3" xfId="390" xr:uid="{D827D41B-9CA8-477E-B769-98B85DAE01A1}"/>
    <cellStyle name="Normal 3 7 2 3" xfId="284" xr:uid="{00000000-0005-0000-0000-0000F6000000}"/>
    <cellStyle name="Normal 3 7 2 3 2" xfId="426" xr:uid="{024695D5-2DC0-4FC4-8079-4644DA22DC2A}"/>
    <cellStyle name="Normal 3 7 2 4" xfId="356" xr:uid="{201C74B8-1F79-415C-9716-2A785F1FAA9F}"/>
    <cellStyle name="Normal 3 7 3" xfId="230" xr:uid="{00000000-0005-0000-0000-0000F7000000}"/>
    <cellStyle name="Normal 3 7 3 2" xfId="301" xr:uid="{00000000-0005-0000-0000-0000F8000000}"/>
    <cellStyle name="Normal 3 7 3 2 2" xfId="443" xr:uid="{ED07B9BC-0336-45FD-915D-5A1D2FAE2B54}"/>
    <cellStyle name="Normal 3 7 3 3" xfId="373" xr:uid="{82367B17-86F6-48D1-B4DC-3425F404D81B}"/>
    <cellStyle name="Normal 3 7 4" xfId="267" xr:uid="{00000000-0005-0000-0000-0000F9000000}"/>
    <cellStyle name="Normal 3 7 4 2" xfId="409" xr:uid="{60E6DE62-7089-4269-9501-4B055AA57F9B}"/>
    <cellStyle name="Normal 3 7 5" xfId="339" xr:uid="{25CC6953-7F7E-4846-8EB3-BCB827855D8E}"/>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2 2 2" xfId="461" xr:uid="{48495176-8249-4ED9-956D-6B5006309400}"/>
    <cellStyle name="Normal 3 8 2 2 3" xfId="391" xr:uid="{5D53C69F-23AF-4B43-AC13-311F7459FF3D}"/>
    <cellStyle name="Normal 3 8 2 3" xfId="285" xr:uid="{00000000-0005-0000-0000-0000FE000000}"/>
    <cellStyle name="Normal 3 8 2 3 2" xfId="427" xr:uid="{88C63424-DEC0-4003-BAEC-7138105BBF55}"/>
    <cellStyle name="Normal 3 8 2 4" xfId="357" xr:uid="{FB87FEB9-EF96-44C1-9A4C-B80D42889A93}"/>
    <cellStyle name="Normal 3 8 3" xfId="231" xr:uid="{00000000-0005-0000-0000-0000FF000000}"/>
    <cellStyle name="Normal 3 8 3 2" xfId="302" xr:uid="{00000000-0005-0000-0000-000000010000}"/>
    <cellStyle name="Normal 3 8 3 2 2" xfId="444" xr:uid="{F398B1BE-970D-410B-A235-866119676582}"/>
    <cellStyle name="Normal 3 8 3 3" xfId="374" xr:uid="{92FBAF2C-A0F2-4890-B909-24C6D2F66703}"/>
    <cellStyle name="Normal 3 8 4" xfId="268" xr:uid="{00000000-0005-0000-0000-000001010000}"/>
    <cellStyle name="Normal 3 8 4 2" xfId="410" xr:uid="{36F24B07-2A35-4FAB-AC64-CB44E456E26B}"/>
    <cellStyle name="Normal 3 8 5" xfId="340" xr:uid="{CFD73041-BDF9-41AD-9D44-3F8A4546D062}"/>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2 2 2" xfId="462" xr:uid="{5FEB7F17-196D-4261-95C2-2ED36796FCE5}"/>
    <cellStyle name="Normal 3 9 2 2 3" xfId="392" xr:uid="{CDC4A9AC-7CDF-4536-97EF-09E1009156D3}"/>
    <cellStyle name="Normal 3 9 2 3" xfId="286" xr:uid="{00000000-0005-0000-0000-000006010000}"/>
    <cellStyle name="Normal 3 9 2 3 2" xfId="428" xr:uid="{77E0CE43-F2E6-4A9A-A3D6-E186D5BA9A4D}"/>
    <cellStyle name="Normal 3 9 2 4" xfId="358" xr:uid="{73F5A3F4-CFD2-4AEB-9557-16145C9A20C3}"/>
    <cellStyle name="Normal 3 9 3" xfId="232" xr:uid="{00000000-0005-0000-0000-000007010000}"/>
    <cellStyle name="Normal 3 9 3 2" xfId="303" xr:uid="{00000000-0005-0000-0000-000008010000}"/>
    <cellStyle name="Normal 3 9 3 2 2" xfId="445" xr:uid="{1273BFD3-6AD9-4501-BE2A-DAE31690BCBB}"/>
    <cellStyle name="Normal 3 9 3 3" xfId="375" xr:uid="{44B3ECFA-2E22-4A15-98CC-E6F608E06482}"/>
    <cellStyle name="Normal 3 9 4" xfId="269" xr:uid="{00000000-0005-0000-0000-000009010000}"/>
    <cellStyle name="Normal 3 9 4 2" xfId="411" xr:uid="{FB900373-9775-4025-9803-B854B7380203}"/>
    <cellStyle name="Normal 3 9 5" xfId="341" xr:uid="{4F4C229D-2D29-448F-A0F8-FE8FAF52813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2 2 2" xfId="463" xr:uid="{6492E61D-7C90-48FF-862A-8175AFF780A2}"/>
    <cellStyle name="Normal 4 2 2 3" xfId="393" xr:uid="{BC0A0B9E-75CE-45A3-8CD6-F131C815F0A6}"/>
    <cellStyle name="Normal 4 2 3" xfId="287" xr:uid="{00000000-0005-0000-0000-00000E010000}"/>
    <cellStyle name="Normal 4 2 3 2" xfId="429" xr:uid="{206D5EF6-7FD3-477E-8D69-4E7EF0EEC884}"/>
    <cellStyle name="Normal 4 2 4" xfId="359" xr:uid="{3E5C49BB-5B20-498D-A9A6-610EFBE81415}"/>
    <cellStyle name="Normal 4 3" xfId="233" xr:uid="{00000000-0005-0000-0000-00000F010000}"/>
    <cellStyle name="Normal 4 3 2" xfId="304" xr:uid="{00000000-0005-0000-0000-000010010000}"/>
    <cellStyle name="Normal 4 3 2 2" xfId="446" xr:uid="{95E5DF11-A561-4898-B85D-43CBB471891F}"/>
    <cellStyle name="Normal 4 3 3" xfId="376" xr:uid="{BE172BD1-DE38-4742-B917-BDBEE847FE8C}"/>
    <cellStyle name="Normal 4 4" xfId="270" xr:uid="{00000000-0005-0000-0000-000011010000}"/>
    <cellStyle name="Normal 4 4 2" xfId="412" xr:uid="{07732021-F701-42CB-A7C1-6F9AD667B4BD}"/>
    <cellStyle name="Normal 4 5" xfId="342" xr:uid="{40C73401-FF62-40B3-8C45-E61247EBACE4}"/>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8" sqref="C8"/>
    </sheetView>
  </sheetViews>
  <sheetFormatPr defaultColWidth="9.1796875" defaultRowHeight="15.5" x14ac:dyDescent="0.35"/>
  <cols>
    <col min="1" max="1" width="2.453125" style="12" bestFit="1" customWidth="1"/>
    <col min="2" max="2" width="70.453125" style="12" bestFit="1" customWidth="1"/>
    <col min="3" max="3" width="45.81640625" style="12" bestFit="1"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160</v>
      </c>
    </row>
    <row r="7" spans="1:3" x14ac:dyDescent="0.35">
      <c r="A7" s="17" t="s">
        <v>1</v>
      </c>
      <c r="B7" s="18" t="s">
        <v>153</v>
      </c>
      <c r="C7" s="20">
        <v>0</v>
      </c>
    </row>
    <row r="8" spans="1:3" x14ac:dyDescent="0.35">
      <c r="A8" s="17" t="s">
        <v>2</v>
      </c>
      <c r="B8" s="18" t="s">
        <v>88</v>
      </c>
      <c r="C8" s="19" t="s">
        <v>161</v>
      </c>
    </row>
    <row r="9" spans="1:3" x14ac:dyDescent="0.35">
      <c r="A9" s="17" t="s">
        <v>3</v>
      </c>
      <c r="B9" s="18" t="s">
        <v>89</v>
      </c>
      <c r="C9" s="19" t="s">
        <v>162</v>
      </c>
    </row>
    <row r="10" spans="1:3" ht="16" thickBot="1" x14ac:dyDescent="0.4">
      <c r="A10" s="21" t="s">
        <v>4</v>
      </c>
      <c r="B10" s="22" t="s">
        <v>86</v>
      </c>
      <c r="C10" s="359" t="s">
        <v>163</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60" zoomScaleNormal="60" workbookViewId="0">
      <selection activeCell="D41" sqref="D41"/>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customWidth="1"/>
    <col min="6" max="6" width="25.26953125" style="12" customWidth="1"/>
    <col min="7"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9"/>
      <c r="C6" s="317"/>
      <c r="D6" s="338">
        <f>'Cover Page'!C7</f>
        <v>0</v>
      </c>
      <c r="E6" s="274"/>
      <c r="F6" s="274"/>
      <c r="G6" s="12"/>
      <c r="H6" s="30" t="str">
        <f>'Cover Page'!C10</f>
        <v>No</v>
      </c>
      <c r="I6" s="12"/>
      <c r="J6" s="12"/>
      <c r="K6" s="27"/>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9"/>
      <c r="C8" s="317"/>
      <c r="D8" s="318" t="str">
        <f>'Cover Page'!C8</f>
        <v>The Chesapeake Life Insurance Company</v>
      </c>
      <c r="E8" s="274"/>
      <c r="F8" s="274"/>
      <c r="G8" s="12"/>
      <c r="H8" s="31"/>
      <c r="K8" s="316"/>
      <c r="L8" s="316"/>
      <c r="M8" s="12"/>
      <c r="N8" s="31"/>
    </row>
    <row r="9" spans="1:16" s="24" customFormat="1" ht="18" customHeight="1" x14ac:dyDescent="0.35">
      <c r="B9" s="32" t="s">
        <v>90</v>
      </c>
      <c r="C9" s="26"/>
      <c r="D9" s="26"/>
      <c r="E9" s="283" t="s">
        <v>105</v>
      </c>
      <c r="F9" s="274"/>
      <c r="I9" s="12"/>
      <c r="J9" s="12"/>
      <c r="K9" s="33"/>
      <c r="L9" s="33"/>
      <c r="O9" s="12"/>
      <c r="P9" s="12"/>
    </row>
    <row r="10" spans="1:16" s="24" customFormat="1" ht="15" customHeight="1" x14ac:dyDescent="0.35">
      <c r="B10" s="339"/>
      <c r="C10" s="317"/>
      <c r="D10" s="319" t="str">
        <f>'Cover Page'!C9</f>
        <v>N/A</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9"/>
      <c r="C12" s="317"/>
      <c r="D12" s="319" t="str">
        <f>'Cover Page'!C6</f>
        <v>2023</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4939806</v>
      </c>
      <c r="L21" s="56">
        <f>'Pt 2 Premium and Claims'!L22+'Pt 2 Premium and Claims'!L23-'Pt 2 Premium and Claims'!L24-'Pt 2 Premium and Claims'!L25</f>
        <v>4948153</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6"/>
      <c r="E23" s="52"/>
      <c r="F23" s="65"/>
      <c r="G23" s="50"/>
      <c r="H23" s="66"/>
      <c r="I23" s="52"/>
      <c r="J23" s="67"/>
      <c r="K23" s="52"/>
      <c r="L23" s="65"/>
      <c r="M23" s="52"/>
      <c r="N23" s="66"/>
      <c r="O23" s="52"/>
      <c r="P23" s="65"/>
    </row>
    <row r="24" spans="2:16" x14ac:dyDescent="0.3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2821340.94</v>
      </c>
      <c r="L24" s="56">
        <f>'Pt 2 Premium and Claims'!L51</f>
        <v>2724438</v>
      </c>
      <c r="M24" s="55">
        <f>'Pt 2 Premium and Claims'!M51</f>
        <v>0</v>
      </c>
      <c r="N24" s="56">
        <f>'Pt 2 Premium and Claims'!N51</f>
        <v>0</v>
      </c>
      <c r="O24" s="55">
        <f>'Pt 2 Premium and Claims'!O51</f>
        <v>0</v>
      </c>
      <c r="P24" s="56">
        <f>'Pt 2 Premium and Claims'!P51</f>
        <v>0</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5" t="s">
        <v>134</v>
      </c>
      <c r="E27" s="52"/>
      <c r="F27" s="65"/>
      <c r="G27" s="50"/>
      <c r="H27" s="66"/>
      <c r="I27" s="52"/>
      <c r="J27" s="67"/>
      <c r="K27" s="52"/>
      <c r="L27" s="65"/>
      <c r="M27" s="52"/>
      <c r="N27" s="66"/>
      <c r="O27" s="52"/>
      <c r="P27" s="65"/>
    </row>
    <row r="28" spans="2:16" x14ac:dyDescent="0.35">
      <c r="B28" s="53"/>
      <c r="C28" s="54"/>
      <c r="D28" s="345" t="s">
        <v>58</v>
      </c>
      <c r="E28" s="70"/>
      <c r="F28" s="71"/>
      <c r="G28" s="72"/>
      <c r="H28" s="73"/>
      <c r="I28" s="74"/>
      <c r="J28" s="75"/>
      <c r="K28" s="362">
        <v>56791</v>
      </c>
      <c r="L28" s="363">
        <v>56791</v>
      </c>
      <c r="M28" s="74"/>
      <c r="N28" s="73"/>
      <c r="O28" s="74"/>
      <c r="P28" s="76"/>
    </row>
    <row r="29" spans="2:16" ht="31" x14ac:dyDescent="0.35">
      <c r="B29" s="53"/>
      <c r="C29" s="54"/>
      <c r="D29" s="345" t="s">
        <v>67</v>
      </c>
      <c r="E29" s="74"/>
      <c r="F29" s="76"/>
      <c r="G29" s="72"/>
      <c r="H29" s="73"/>
      <c r="I29" s="74"/>
      <c r="J29" s="75"/>
      <c r="K29" s="74">
        <v>0</v>
      </c>
      <c r="L29" s="76">
        <v>0</v>
      </c>
      <c r="M29" s="74"/>
      <c r="N29" s="73"/>
      <c r="O29" s="74"/>
      <c r="P29" s="76"/>
    </row>
    <row r="30" spans="2:16" ht="46.5" x14ac:dyDescent="0.35">
      <c r="B30" s="53"/>
      <c r="C30" s="54">
        <v>3.2</v>
      </c>
      <c r="D30" s="345" t="s">
        <v>135</v>
      </c>
      <c r="E30" s="52"/>
      <c r="F30" s="65"/>
      <c r="G30" s="50"/>
      <c r="H30" s="66"/>
      <c r="I30" s="52"/>
      <c r="J30" s="67"/>
      <c r="K30" s="52"/>
      <c r="L30" s="65"/>
      <c r="M30" s="52"/>
      <c r="N30" s="66"/>
      <c r="O30" s="52"/>
      <c r="P30" s="65"/>
    </row>
    <row r="31" spans="2:16" x14ac:dyDescent="0.35">
      <c r="B31" s="53"/>
      <c r="C31" s="54"/>
      <c r="D31" s="344" t="s">
        <v>42</v>
      </c>
      <c r="E31" s="77"/>
      <c r="F31" s="76"/>
      <c r="G31" s="72"/>
      <c r="H31" s="73"/>
      <c r="I31" s="74"/>
      <c r="J31" s="75"/>
      <c r="K31" s="77">
        <v>2503</v>
      </c>
      <c r="L31" s="76">
        <v>2503</v>
      </c>
      <c r="M31" s="74"/>
      <c r="N31" s="73"/>
      <c r="O31" s="74"/>
      <c r="P31" s="76"/>
    </row>
    <row r="32" spans="2:16" x14ac:dyDescent="0.35">
      <c r="B32" s="53"/>
      <c r="C32" s="54"/>
      <c r="D32" s="344" t="s">
        <v>104</v>
      </c>
      <c r="E32" s="74"/>
      <c r="F32" s="76"/>
      <c r="G32" s="72"/>
      <c r="H32" s="73"/>
      <c r="I32" s="74"/>
      <c r="J32" s="75"/>
      <c r="K32" s="74">
        <v>94246</v>
      </c>
      <c r="L32" s="364">
        <v>94246</v>
      </c>
      <c r="M32" s="74"/>
      <c r="N32" s="73"/>
      <c r="O32" s="74"/>
      <c r="P32" s="76"/>
    </row>
    <row r="33" spans="2:16" x14ac:dyDescent="0.35">
      <c r="B33" s="53"/>
      <c r="C33" s="54"/>
      <c r="D33" s="344" t="s">
        <v>103</v>
      </c>
      <c r="E33" s="74"/>
      <c r="F33" s="76"/>
      <c r="G33" s="72"/>
      <c r="H33" s="73"/>
      <c r="I33" s="74"/>
      <c r="J33" s="75"/>
      <c r="K33" s="74">
        <v>0</v>
      </c>
      <c r="L33" s="76">
        <v>0</v>
      </c>
      <c r="M33" s="74"/>
      <c r="N33" s="73"/>
      <c r="O33" s="74"/>
      <c r="P33" s="76"/>
    </row>
    <row r="34" spans="2:16" x14ac:dyDescent="0.35">
      <c r="B34" s="53"/>
      <c r="C34" s="54">
        <v>3.3</v>
      </c>
      <c r="D34" s="344" t="s">
        <v>21</v>
      </c>
      <c r="E34" s="77"/>
      <c r="F34" s="76"/>
      <c r="G34" s="72"/>
      <c r="H34" s="73"/>
      <c r="I34" s="74"/>
      <c r="J34" s="75"/>
      <c r="K34" s="77">
        <v>0</v>
      </c>
      <c r="L34" s="76">
        <v>0</v>
      </c>
      <c r="M34" s="74"/>
      <c r="N34" s="73"/>
      <c r="O34" s="74"/>
      <c r="P34" s="76"/>
    </row>
    <row r="35" spans="2:16" x14ac:dyDescent="0.3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153540</v>
      </c>
      <c r="L35" s="79">
        <f t="shared" si="0"/>
        <v>153540</v>
      </c>
      <c r="M35" s="78">
        <f t="shared" si="0"/>
        <v>0</v>
      </c>
      <c r="N35" s="79">
        <f t="shared" si="0"/>
        <v>0</v>
      </c>
      <c r="O35" s="78">
        <f t="shared" si="0"/>
        <v>0</v>
      </c>
      <c r="P35" s="79">
        <f t="shared" si="0"/>
        <v>0</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4" t="s">
        <v>18</v>
      </c>
      <c r="E38" s="74"/>
      <c r="F38" s="76"/>
      <c r="G38" s="72"/>
      <c r="H38" s="76"/>
      <c r="I38" s="74"/>
      <c r="J38" s="76"/>
      <c r="K38" s="74"/>
      <c r="L38" s="76"/>
      <c r="M38" s="74"/>
      <c r="N38" s="76"/>
      <c r="O38" s="74"/>
      <c r="P38" s="76"/>
    </row>
    <row r="39" spans="2:16" x14ac:dyDescent="0.35">
      <c r="B39" s="54"/>
      <c r="C39" s="54">
        <v>4.2</v>
      </c>
      <c r="D39" s="344" t="s">
        <v>19</v>
      </c>
      <c r="E39" s="74"/>
      <c r="F39" s="76"/>
      <c r="G39" s="72"/>
      <c r="H39" s="76"/>
      <c r="I39" s="74"/>
      <c r="J39" s="76"/>
      <c r="K39" s="74">
        <v>750070</v>
      </c>
      <c r="L39" s="76">
        <v>750070</v>
      </c>
      <c r="M39" s="74"/>
      <c r="N39" s="76"/>
      <c r="O39" s="74"/>
      <c r="P39" s="76"/>
    </row>
    <row r="40" spans="2:16" x14ac:dyDescent="0.35">
      <c r="B40" s="54"/>
      <c r="C40" s="54">
        <v>4.3</v>
      </c>
      <c r="D40" s="344" t="s">
        <v>22</v>
      </c>
      <c r="E40" s="52"/>
      <c r="F40" s="65"/>
      <c r="G40" s="50"/>
      <c r="H40" s="65"/>
      <c r="I40" s="52"/>
      <c r="J40" s="65"/>
      <c r="K40" s="52"/>
      <c r="L40" s="65"/>
      <c r="M40" s="52"/>
      <c r="N40" s="65"/>
      <c r="O40" s="52"/>
      <c r="P40" s="65"/>
    </row>
    <row r="41" spans="2:16" ht="17.25" customHeight="1" x14ac:dyDescent="0.35">
      <c r="B41" s="54"/>
      <c r="C41" s="54"/>
      <c r="D41" s="345" t="s">
        <v>122</v>
      </c>
      <c r="E41" s="77"/>
      <c r="F41" s="76"/>
      <c r="G41" s="348"/>
      <c r="H41" s="76"/>
      <c r="I41" s="77"/>
      <c r="J41" s="76"/>
      <c r="K41" s="77">
        <v>11993</v>
      </c>
      <c r="L41" s="76">
        <v>11993</v>
      </c>
      <c r="M41" s="77"/>
      <c r="N41" s="76"/>
      <c r="O41" s="77"/>
      <c r="P41" s="76"/>
    </row>
    <row r="42" spans="2:16" ht="31" x14ac:dyDescent="0.35">
      <c r="B42" s="54"/>
      <c r="C42" s="80"/>
      <c r="D42" s="345" t="s">
        <v>123</v>
      </c>
      <c r="E42" s="77"/>
      <c r="F42" s="76"/>
      <c r="G42" s="348"/>
      <c r="H42" s="76"/>
      <c r="I42" s="77"/>
      <c r="J42" s="76"/>
      <c r="K42" s="77">
        <v>0</v>
      </c>
      <c r="L42" s="76">
        <v>0</v>
      </c>
      <c r="M42" s="77"/>
      <c r="N42" s="76"/>
      <c r="O42" s="77"/>
      <c r="P42" s="76"/>
    </row>
    <row r="43" spans="2:16" x14ac:dyDescent="0.35">
      <c r="B43" s="54"/>
      <c r="C43" s="54">
        <v>4.4000000000000004</v>
      </c>
      <c r="D43" s="344" t="s">
        <v>20</v>
      </c>
      <c r="E43" s="77"/>
      <c r="F43" s="350"/>
      <c r="G43" s="348"/>
      <c r="H43" s="72"/>
      <c r="I43" s="77"/>
      <c r="J43" s="72"/>
      <c r="K43" s="77">
        <v>991723</v>
      </c>
      <c r="L43" s="72">
        <v>991723</v>
      </c>
      <c r="M43" s="77"/>
      <c r="N43" s="72"/>
      <c r="O43" s="77"/>
      <c r="P43" s="350"/>
    </row>
    <row r="44" spans="2:16" x14ac:dyDescent="0.3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1753786</v>
      </c>
      <c r="L44" s="79">
        <f t="shared" si="1"/>
        <v>1753786</v>
      </c>
      <c r="M44" s="78">
        <f t="shared" si="1"/>
        <v>0</v>
      </c>
      <c r="N44" s="79">
        <f t="shared" si="1"/>
        <v>0</v>
      </c>
      <c r="O44" s="78">
        <f t="shared" si="1"/>
        <v>0</v>
      </c>
      <c r="P44" s="79">
        <f t="shared" si="1"/>
        <v>0</v>
      </c>
    </row>
    <row r="45" spans="2:16" x14ac:dyDescent="0.35">
      <c r="B45" s="81"/>
      <c r="C45" s="81"/>
      <c r="D45" s="347"/>
      <c r="E45" s="52"/>
      <c r="F45" s="65"/>
      <c r="G45" s="50"/>
      <c r="H45" s="66"/>
      <c r="I45" s="52"/>
      <c r="J45" s="67"/>
      <c r="K45" s="52"/>
      <c r="L45" s="65"/>
      <c r="M45" s="52"/>
      <c r="N45" s="66"/>
      <c r="O45" s="52"/>
      <c r="P45" s="65"/>
    </row>
    <row r="46" spans="2:16" x14ac:dyDescent="0.35">
      <c r="B46" s="68" t="s">
        <v>4</v>
      </c>
      <c r="C46" s="82" t="s">
        <v>48</v>
      </c>
      <c r="D46" s="346"/>
      <c r="E46" s="52"/>
      <c r="F46" s="65"/>
      <c r="G46" s="50"/>
      <c r="H46" s="66"/>
      <c r="I46" s="52"/>
      <c r="J46" s="67"/>
      <c r="K46" s="52"/>
      <c r="L46" s="65"/>
      <c r="M46" s="52"/>
      <c r="N46" s="66"/>
      <c r="O46" s="52"/>
      <c r="P46" s="65"/>
    </row>
    <row r="47" spans="2:16" x14ac:dyDescent="0.35">
      <c r="B47" s="53"/>
      <c r="C47" s="54">
        <v>5.0999999999999996</v>
      </c>
      <c r="D47" s="344" t="s">
        <v>5</v>
      </c>
      <c r="E47" s="83"/>
      <c r="F47" s="351"/>
      <c r="G47" s="84"/>
      <c r="H47" s="84"/>
      <c r="I47" s="83"/>
      <c r="J47" s="84"/>
      <c r="K47" s="83">
        <v>13504</v>
      </c>
      <c r="L47" s="84">
        <v>13504</v>
      </c>
      <c r="M47" s="83"/>
      <c r="N47" s="84"/>
      <c r="O47" s="83"/>
      <c r="P47" s="340"/>
    </row>
    <row r="48" spans="2:16" x14ac:dyDescent="0.35">
      <c r="B48" s="53"/>
      <c r="C48" s="54">
        <v>5.2</v>
      </c>
      <c r="D48" s="344" t="s">
        <v>27</v>
      </c>
      <c r="E48" s="83"/>
      <c r="F48" s="351"/>
      <c r="G48" s="84"/>
      <c r="H48" s="84"/>
      <c r="I48" s="83"/>
      <c r="J48" s="84"/>
      <c r="K48" s="83">
        <v>151225</v>
      </c>
      <c r="L48" s="84">
        <v>151225</v>
      </c>
      <c r="M48" s="83"/>
      <c r="N48" s="84"/>
      <c r="O48" s="83"/>
      <c r="P48" s="85"/>
    </row>
    <row r="49" spans="2:16" ht="16" thickBot="1" x14ac:dyDescent="0.4">
      <c r="B49" s="53"/>
      <c r="C49" s="54">
        <v>5.3</v>
      </c>
      <c r="D49" s="344" t="s">
        <v>23</v>
      </c>
      <c r="E49" s="86">
        <f>E48/12</f>
        <v>0</v>
      </c>
      <c r="F49" s="87">
        <f t="shared" ref="F49:P49" si="2">F48/12</f>
        <v>0</v>
      </c>
      <c r="G49" s="349">
        <f t="shared" si="2"/>
        <v>0</v>
      </c>
      <c r="H49" s="87">
        <f>H48/12</f>
        <v>0</v>
      </c>
      <c r="I49" s="86">
        <f t="shared" si="2"/>
        <v>0</v>
      </c>
      <c r="J49" s="87">
        <f t="shared" si="2"/>
        <v>0</v>
      </c>
      <c r="K49" s="86">
        <f t="shared" si="2"/>
        <v>12602.083333333334</v>
      </c>
      <c r="L49" s="87">
        <f t="shared" si="2"/>
        <v>12602.083333333334</v>
      </c>
      <c r="M49" s="86">
        <f>M48/12</f>
        <v>0</v>
      </c>
      <c r="N49" s="87">
        <f>N48/12</f>
        <v>0</v>
      </c>
      <c r="O49" s="86">
        <f t="shared" si="2"/>
        <v>0</v>
      </c>
      <c r="P49" s="87">
        <f t="shared" si="2"/>
        <v>0</v>
      </c>
    </row>
    <row r="50" spans="2:16" ht="45" customHeight="1" x14ac:dyDescent="0.35">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35">
      <c r="B51" s="94"/>
      <c r="C51" s="95"/>
      <c r="D51" s="96"/>
      <c r="E51" s="324"/>
      <c r="F51" s="97"/>
      <c r="G51" s="97"/>
      <c r="H51" s="97"/>
      <c r="I51" s="97"/>
      <c r="J51" s="97"/>
      <c r="K51" s="98"/>
      <c r="L51" s="97"/>
      <c r="M51" s="97"/>
      <c r="N51" s="97"/>
      <c r="O51" s="97"/>
      <c r="P51" s="99"/>
    </row>
    <row r="52" spans="2:16" x14ac:dyDescent="0.35">
      <c r="B52" s="100" t="s">
        <v>56</v>
      </c>
      <c r="C52" s="101" t="s">
        <v>53</v>
      </c>
      <c r="D52" s="102"/>
      <c r="E52" s="103">
        <v>-4009</v>
      </c>
      <c r="F52" s="104"/>
      <c r="G52" s="104"/>
      <c r="H52" s="104"/>
      <c r="I52" s="104"/>
      <c r="J52" s="104"/>
      <c r="K52" s="98"/>
      <c r="L52" s="104"/>
      <c r="M52" s="104"/>
      <c r="N52" s="104"/>
      <c r="O52" s="104"/>
      <c r="P52" s="105"/>
    </row>
    <row r="53" spans="2:16" ht="16" thickBot="1" x14ac:dyDescent="0.4">
      <c r="B53" s="106" t="s">
        <v>57</v>
      </c>
      <c r="C53" s="107" t="s">
        <v>129</v>
      </c>
      <c r="D53" s="108"/>
      <c r="E53" s="109">
        <v>0</v>
      </c>
      <c r="F53" s="110"/>
      <c r="G53" s="110"/>
      <c r="H53" s="110"/>
      <c r="I53" s="110"/>
      <c r="J53" s="110"/>
      <c r="K53" s="111"/>
      <c r="L53" s="110"/>
      <c r="M53" s="110"/>
      <c r="N53" s="110"/>
      <c r="O53" s="110"/>
      <c r="P53" s="112"/>
    </row>
    <row r="54" spans="2:16" x14ac:dyDescent="0.35">
      <c r="B54" s="11"/>
      <c r="C54" s="11"/>
      <c r="D54" s="11"/>
      <c r="E54" s="113"/>
      <c r="F54" s="113"/>
      <c r="G54" s="113"/>
      <c r="H54" s="113"/>
      <c r="I54" s="113"/>
      <c r="J54" s="113"/>
      <c r="K54" s="113"/>
      <c r="L54" s="113"/>
      <c r="M54" s="113"/>
      <c r="N54" s="113"/>
      <c r="O54" s="113"/>
      <c r="P54" s="113"/>
    </row>
    <row r="55" spans="2:16" x14ac:dyDescent="0.35">
      <c r="B55" s="114" t="s">
        <v>61</v>
      </c>
      <c r="C55" s="114"/>
      <c r="D55" s="114"/>
      <c r="E55" s="113"/>
      <c r="F55" s="113"/>
      <c r="G55" s="113"/>
      <c r="H55" s="113"/>
      <c r="I55" s="113"/>
      <c r="J55" s="113"/>
      <c r="K55" s="113"/>
      <c r="L55" s="113"/>
      <c r="M55" s="113"/>
      <c r="N55" s="113"/>
      <c r="O55" s="113"/>
      <c r="P55" s="113"/>
    </row>
    <row r="56" spans="2:16" ht="17.25" customHeight="1" x14ac:dyDescent="0.35">
      <c r="B56" s="114"/>
      <c r="C56" s="194" t="s">
        <v>137</v>
      </c>
      <c r="D56" s="194"/>
      <c r="E56" s="113"/>
      <c r="F56" s="113"/>
      <c r="G56" s="113"/>
      <c r="H56" s="113"/>
      <c r="I56" s="113"/>
      <c r="J56" s="113"/>
      <c r="K56" s="113"/>
      <c r="L56" s="113"/>
      <c r="M56" s="113"/>
      <c r="N56" s="113"/>
      <c r="O56" s="113"/>
      <c r="P56" s="113"/>
    </row>
    <row r="57" spans="2:16" ht="16.5" customHeight="1" x14ac:dyDescent="0.35">
      <c r="B57" s="114"/>
      <c r="C57" s="114" t="s">
        <v>70</v>
      </c>
      <c r="D57" s="28"/>
      <c r="E57" s="113"/>
      <c r="F57" s="113"/>
      <c r="G57" s="113"/>
      <c r="H57" s="113"/>
      <c r="I57" s="113"/>
      <c r="J57" s="113"/>
      <c r="K57" s="113"/>
      <c r="L57" s="113"/>
      <c r="M57" s="113"/>
      <c r="N57" s="113"/>
      <c r="O57" s="113"/>
      <c r="P57" s="113"/>
    </row>
    <row r="58" spans="2:16" ht="17.25" customHeight="1" x14ac:dyDescent="0.35">
      <c r="B58" s="114"/>
      <c r="C58" s="114" t="s">
        <v>66</v>
      </c>
      <c r="D58" s="28"/>
    </row>
    <row r="59" spans="2:16" ht="17.25" customHeight="1" x14ac:dyDescent="0.35">
      <c r="B59" s="28"/>
      <c r="C59" s="194" t="s">
        <v>101</v>
      </c>
      <c r="D59" s="194"/>
      <c r="E59" s="115"/>
    </row>
    <row r="60" spans="2:16"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28:E29 G28:G29 I28:I29 G31:G34 I31:I34 E31:E35 E38:E39">
    <cfRule type="cellIs" dxfId="33" priority="87" stopIfTrue="1" operator="lessThan">
      <formula>0</formula>
    </cfRule>
  </conditionalFormatting>
  <conditionalFormatting sqref="E41:E44">
    <cfRule type="cellIs" dxfId="32" priority="20" stopIfTrue="1" operator="lessThan">
      <formula>0</formula>
    </cfRule>
  </conditionalFormatting>
  <conditionalFormatting sqref="E47:O48">
    <cfRule type="cellIs" dxfId="31" priority="15" stopIfTrue="1" operator="lessThan">
      <formula>0</formula>
    </cfRule>
  </conditionalFormatting>
  <conditionalFormatting sqref="E35:P35">
    <cfRule type="cellIs" dxfId="30" priority="24" stopIfTrue="1" operator="lessThan">
      <formula>0</formula>
    </cfRule>
  </conditionalFormatting>
  <conditionalFormatting sqref="F43:F44">
    <cfRule type="cellIs" dxfId="29" priority="14" stopIfTrue="1" operator="lessThan">
      <formula>0</formula>
    </cfRule>
  </conditionalFormatting>
  <conditionalFormatting sqref="G38:G39 I38:I39 K38:K39 M38:M39 O38:O39">
    <cfRule type="cellIs" dxfId="28" priority="23" stopIfTrue="1" operator="lessThan">
      <formula>0</formula>
    </cfRule>
  </conditionalFormatting>
  <conditionalFormatting sqref="G41:G44">
    <cfRule type="cellIs" dxfId="27" priority="13" stopIfTrue="1" operator="lessThan">
      <formula>0</formula>
    </cfRule>
  </conditionalFormatting>
  <conditionalFormatting sqref="H43:H44">
    <cfRule type="cellIs" dxfId="26" priority="12" stopIfTrue="1" operator="lessThan">
      <formula>0</formula>
    </cfRule>
  </conditionalFormatting>
  <conditionalFormatting sqref="I41:I44">
    <cfRule type="cellIs" dxfId="25" priority="11" stopIfTrue="1" operator="lessThan">
      <formula>0</formula>
    </cfRule>
  </conditionalFormatting>
  <conditionalFormatting sqref="J43:J44">
    <cfRule type="cellIs" dxfId="24" priority="10" stopIfTrue="1" operator="lessThan">
      <formula>0</formula>
    </cfRule>
  </conditionalFormatting>
  <conditionalFormatting sqref="K29 M28:M29 O28:O29 K31:K34 M31:M34 O31:O34">
    <cfRule type="cellIs" dxfId="23" priority="56" stopIfTrue="1" operator="lessThan">
      <formula>0</formula>
    </cfRule>
  </conditionalFormatting>
  <conditionalFormatting sqref="K41:K44">
    <cfRule type="cellIs" dxfId="22" priority="9" stopIfTrue="1" operator="lessThan">
      <formula>0</formula>
    </cfRule>
  </conditionalFormatting>
  <conditionalFormatting sqref="L43:L44">
    <cfRule type="cellIs" dxfId="21" priority="8" stopIfTrue="1" operator="lessThan">
      <formula>0</formula>
    </cfRule>
  </conditionalFormatting>
  <conditionalFormatting sqref="M41:M44">
    <cfRule type="cellIs" dxfId="20" priority="7" stopIfTrue="1" operator="lessThan">
      <formula>0</formula>
    </cfRule>
  </conditionalFormatting>
  <conditionalFormatting sqref="N43:N44">
    <cfRule type="cellIs" dxfId="19" priority="6" stopIfTrue="1" operator="lessThan">
      <formula>0</formula>
    </cfRule>
  </conditionalFormatting>
  <conditionalFormatting sqref="O41:O44">
    <cfRule type="cellIs" dxfId="18" priority="5" stopIfTrue="1" operator="lessThan">
      <formula>0</formula>
    </cfRule>
  </conditionalFormatting>
  <conditionalFormatting sqref="P43:P44">
    <cfRule type="cellIs" dxfId="17" priority="3" stopIfTrue="1" operator="lessThan">
      <formula>0</formula>
    </cfRule>
  </conditionalFormatting>
  <conditionalFormatting sqref="K28">
    <cfRule type="cellIs" dxfId="1" priority="2"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election activeCell="K36" sqref="K36"/>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customWidth="1"/>
    <col min="6" max="6" width="27.453125" style="6" customWidth="1"/>
    <col min="7" max="7" width="17.81640625" style="6" customWidth="1"/>
    <col min="8" max="8" width="25.1796875" style="6" customWidth="1"/>
    <col min="9"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1"/>
      <c r="C6" s="317"/>
      <c r="D6" s="338">
        <f>'Cover Page'!C7</f>
        <v>0</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1"/>
      <c r="C8" s="317"/>
      <c r="D8" s="318" t="str">
        <f>'Cover Page'!C8</f>
        <v>The Chesapeake Life Insurance Company</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O9" s="6"/>
      <c r="P9" s="6"/>
    </row>
    <row r="10" spans="2:16" s="5" customFormat="1" ht="15" customHeight="1" x14ac:dyDescent="0.35">
      <c r="B10" s="341"/>
      <c r="C10" s="317"/>
      <c r="D10" s="319" t="str">
        <f>'Cover Page'!C9</f>
        <v>N/A</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1"/>
      <c r="C12" s="317"/>
      <c r="D12" s="319" t="str">
        <f>'Cover Page'!C6</f>
        <v>2023</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3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3"/>
      <c r="E21" s="120"/>
      <c r="F21" s="121"/>
      <c r="G21" s="120"/>
      <c r="H21" s="122"/>
      <c r="I21" s="120"/>
      <c r="J21" s="121"/>
      <c r="K21" s="120"/>
      <c r="L21" s="121"/>
      <c r="M21" s="120"/>
      <c r="N21" s="122"/>
      <c r="O21" s="120"/>
      <c r="P21" s="121"/>
    </row>
    <row r="22" spans="2:16" s="12" customFormat="1" x14ac:dyDescent="0.35">
      <c r="B22" s="53"/>
      <c r="C22" s="54">
        <v>1.1000000000000001</v>
      </c>
      <c r="D22" s="344" t="s">
        <v>15</v>
      </c>
      <c r="E22" s="358"/>
      <c r="F22" s="124"/>
      <c r="G22" s="123"/>
      <c r="H22" s="124"/>
      <c r="I22" s="123"/>
      <c r="J22" s="124"/>
      <c r="K22" s="123">
        <v>4938918</v>
      </c>
      <c r="L22" s="124">
        <v>4948153</v>
      </c>
      <c r="M22" s="123"/>
      <c r="N22" s="124"/>
      <c r="O22" s="123"/>
      <c r="P22" s="124"/>
    </row>
    <row r="23" spans="2:16" s="12" customFormat="1" x14ac:dyDescent="0.35">
      <c r="B23" s="53"/>
      <c r="C23" s="54">
        <v>1.2</v>
      </c>
      <c r="D23" s="344" t="s">
        <v>16</v>
      </c>
      <c r="E23" s="123"/>
      <c r="F23" s="124"/>
      <c r="G23" s="123"/>
      <c r="H23" s="124"/>
      <c r="I23" s="123"/>
      <c r="J23" s="124"/>
      <c r="K23" s="123">
        <v>14658</v>
      </c>
      <c r="L23" s="124">
        <v>0</v>
      </c>
      <c r="M23" s="123"/>
      <c r="N23" s="124"/>
      <c r="O23" s="123"/>
      <c r="P23" s="124"/>
    </row>
    <row r="24" spans="2:16" s="12" customFormat="1" x14ac:dyDescent="0.35">
      <c r="B24" s="53"/>
      <c r="C24" s="54">
        <v>1.3</v>
      </c>
      <c r="D24" s="344" t="s">
        <v>34</v>
      </c>
      <c r="E24" s="123"/>
      <c r="F24" s="124"/>
      <c r="G24" s="123"/>
      <c r="H24" s="124"/>
      <c r="I24" s="123"/>
      <c r="J24" s="124"/>
      <c r="K24" s="123">
        <v>13770</v>
      </c>
      <c r="L24" s="124">
        <v>0</v>
      </c>
      <c r="M24" s="123"/>
      <c r="N24" s="124"/>
      <c r="O24" s="123"/>
      <c r="P24" s="124"/>
    </row>
    <row r="25" spans="2:16" s="12" customFormat="1" x14ac:dyDescent="0.35">
      <c r="B25" s="53"/>
      <c r="C25" s="54">
        <v>1.4</v>
      </c>
      <c r="D25" s="344" t="s">
        <v>17</v>
      </c>
      <c r="E25" s="123"/>
      <c r="F25" s="124"/>
      <c r="G25" s="123"/>
      <c r="H25" s="124"/>
      <c r="I25" s="123"/>
      <c r="J25" s="124"/>
      <c r="K25" s="123">
        <v>0</v>
      </c>
      <c r="L25" s="124">
        <v>0</v>
      </c>
      <c r="M25" s="123"/>
      <c r="N25" s="124"/>
      <c r="O25" s="123"/>
      <c r="P25" s="124"/>
    </row>
    <row r="26" spans="2:16" s="12" customFormat="1" x14ac:dyDescent="0.35">
      <c r="B26" s="125"/>
      <c r="C26" s="126"/>
      <c r="D26" s="354"/>
      <c r="E26" s="127"/>
      <c r="F26" s="128"/>
      <c r="G26" s="127"/>
      <c r="H26" s="129"/>
      <c r="I26" s="127"/>
      <c r="J26" s="128"/>
      <c r="K26" s="127"/>
      <c r="L26" s="128"/>
      <c r="M26" s="127"/>
      <c r="N26" s="129"/>
      <c r="O26" s="127"/>
      <c r="P26" s="128"/>
    </row>
    <row r="27" spans="2:16" s="12" customFormat="1" x14ac:dyDescent="0.35">
      <c r="B27" s="53" t="s">
        <v>1</v>
      </c>
      <c r="C27" s="82" t="s">
        <v>65</v>
      </c>
      <c r="D27" s="344"/>
      <c r="E27" s="130"/>
      <c r="F27" s="131"/>
      <c r="G27" s="130"/>
      <c r="H27" s="132"/>
      <c r="I27" s="130"/>
      <c r="J27" s="131"/>
      <c r="K27" s="130"/>
      <c r="L27" s="131"/>
      <c r="M27" s="130"/>
      <c r="N27" s="132"/>
      <c r="O27" s="130"/>
      <c r="P27" s="131"/>
    </row>
    <row r="28" spans="2:16" s="12" customFormat="1" x14ac:dyDescent="0.35">
      <c r="B28" s="53"/>
      <c r="C28" s="54">
        <v>2.1</v>
      </c>
      <c r="D28" s="344" t="s">
        <v>39</v>
      </c>
      <c r="E28" s="130"/>
      <c r="F28" s="131"/>
      <c r="G28" s="130"/>
      <c r="H28" s="132"/>
      <c r="I28" s="130"/>
      <c r="J28" s="131"/>
      <c r="K28" s="130"/>
      <c r="L28" s="131"/>
      <c r="M28" s="130"/>
      <c r="N28" s="132"/>
      <c r="O28" s="130"/>
      <c r="P28" s="131"/>
    </row>
    <row r="29" spans="2:16" s="12" customFormat="1" x14ac:dyDescent="0.35">
      <c r="B29" s="53"/>
      <c r="C29" s="54"/>
      <c r="D29" s="344" t="s">
        <v>55</v>
      </c>
      <c r="E29" s="123"/>
      <c r="F29" s="133"/>
      <c r="G29" s="123"/>
      <c r="H29" s="133"/>
      <c r="I29" s="123"/>
      <c r="J29" s="133"/>
      <c r="K29" s="123">
        <v>2731086.6999999997</v>
      </c>
      <c r="L29" s="133"/>
      <c r="M29" s="123"/>
      <c r="N29" s="133"/>
      <c r="O29" s="123"/>
      <c r="P29" s="133"/>
    </row>
    <row r="30" spans="2:16" s="12" customFormat="1" ht="28.5" customHeight="1" x14ac:dyDescent="0.35">
      <c r="B30" s="53"/>
      <c r="C30" s="54"/>
      <c r="D30" s="345" t="s">
        <v>54</v>
      </c>
      <c r="E30" s="134"/>
      <c r="F30" s="124"/>
      <c r="G30" s="134"/>
      <c r="H30" s="124"/>
      <c r="I30" s="134"/>
      <c r="J30" s="124"/>
      <c r="K30" s="134"/>
      <c r="L30" s="124">
        <v>2664558</v>
      </c>
      <c r="M30" s="134"/>
      <c r="N30" s="124"/>
      <c r="O30" s="134"/>
      <c r="P30" s="124"/>
    </row>
    <row r="31" spans="2:16" s="12" customFormat="1" x14ac:dyDescent="0.35">
      <c r="B31" s="53"/>
      <c r="C31" s="54">
        <v>2.2000000000000002</v>
      </c>
      <c r="D31" s="344" t="s">
        <v>35</v>
      </c>
      <c r="E31" s="130"/>
      <c r="F31" s="131"/>
      <c r="G31" s="130"/>
      <c r="H31" s="132"/>
      <c r="I31" s="130"/>
      <c r="J31" s="131"/>
      <c r="K31" s="130"/>
      <c r="L31" s="131"/>
      <c r="M31" s="130"/>
      <c r="N31" s="132"/>
      <c r="O31" s="130"/>
      <c r="P31" s="131"/>
    </row>
    <row r="32" spans="2:16" s="12" customFormat="1" ht="31" x14ac:dyDescent="0.35">
      <c r="B32" s="53"/>
      <c r="C32" s="54"/>
      <c r="D32" s="345" t="s">
        <v>51</v>
      </c>
      <c r="E32" s="123"/>
      <c r="F32" s="133"/>
      <c r="G32" s="123"/>
      <c r="H32" s="135"/>
      <c r="I32" s="123"/>
      <c r="J32" s="133"/>
      <c r="K32" s="123">
        <v>289786</v>
      </c>
      <c r="L32" s="133"/>
      <c r="M32" s="123"/>
      <c r="N32" s="135"/>
      <c r="O32" s="123"/>
      <c r="P32" s="133"/>
    </row>
    <row r="33" spans="2:16" s="12" customFormat="1" ht="31" x14ac:dyDescent="0.35">
      <c r="B33" s="53"/>
      <c r="C33" s="54"/>
      <c r="D33" s="345" t="s">
        <v>44</v>
      </c>
      <c r="E33" s="134"/>
      <c r="F33" s="124"/>
      <c r="G33" s="134"/>
      <c r="H33" s="136"/>
      <c r="I33" s="134"/>
      <c r="J33" s="124"/>
      <c r="K33" s="134"/>
      <c r="L33" s="124">
        <v>59880</v>
      </c>
      <c r="M33" s="134"/>
      <c r="N33" s="136"/>
      <c r="O33" s="134"/>
      <c r="P33" s="124"/>
    </row>
    <row r="34" spans="2:16" s="12" customFormat="1" x14ac:dyDescent="0.35">
      <c r="B34" s="53"/>
      <c r="C34" s="54">
        <v>2.2999999999999998</v>
      </c>
      <c r="D34" s="344" t="s">
        <v>28</v>
      </c>
      <c r="E34" s="123"/>
      <c r="F34" s="133"/>
      <c r="G34" s="123"/>
      <c r="H34" s="135"/>
      <c r="I34" s="123"/>
      <c r="J34" s="133"/>
      <c r="K34" s="123">
        <v>199531.75999999998</v>
      </c>
      <c r="L34" s="133"/>
      <c r="M34" s="123"/>
      <c r="N34" s="135"/>
      <c r="O34" s="123"/>
      <c r="P34" s="133"/>
    </row>
    <row r="35" spans="2:16" s="12" customFormat="1" x14ac:dyDescent="0.35">
      <c r="B35" s="53"/>
      <c r="C35" s="54">
        <v>2.4</v>
      </c>
      <c r="D35" s="344" t="s">
        <v>36</v>
      </c>
      <c r="E35" s="130"/>
      <c r="F35" s="131"/>
      <c r="G35" s="130"/>
      <c r="H35" s="132"/>
      <c r="I35" s="130"/>
      <c r="J35" s="131"/>
      <c r="K35" s="130"/>
      <c r="L35" s="131"/>
      <c r="M35" s="130"/>
      <c r="N35" s="132"/>
      <c r="O35" s="130"/>
      <c r="P35" s="131"/>
    </row>
    <row r="36" spans="2:16" s="12" customFormat="1" ht="31" x14ac:dyDescent="0.35">
      <c r="B36" s="53"/>
      <c r="C36" s="54"/>
      <c r="D36" s="345" t="s">
        <v>52</v>
      </c>
      <c r="E36" s="123"/>
      <c r="F36" s="133"/>
      <c r="G36" s="123"/>
      <c r="H36" s="135"/>
      <c r="I36" s="123"/>
      <c r="J36" s="133"/>
      <c r="K36" s="123"/>
      <c r="L36" s="133"/>
      <c r="M36" s="123"/>
      <c r="N36" s="135"/>
      <c r="O36" s="123"/>
      <c r="P36" s="133"/>
    </row>
    <row r="37" spans="2:16" s="12" customFormat="1" ht="31" x14ac:dyDescent="0.35">
      <c r="B37" s="53"/>
      <c r="C37" s="54"/>
      <c r="D37" s="345" t="s">
        <v>43</v>
      </c>
      <c r="E37" s="134"/>
      <c r="F37" s="124"/>
      <c r="G37" s="134"/>
      <c r="H37" s="136"/>
      <c r="I37" s="134"/>
      <c r="J37" s="124"/>
      <c r="K37" s="134"/>
      <c r="L37" s="124"/>
      <c r="M37" s="134"/>
      <c r="N37" s="136"/>
      <c r="O37" s="134"/>
      <c r="P37" s="124"/>
    </row>
    <row r="38" spans="2:16" s="12" customFormat="1" x14ac:dyDescent="0.35">
      <c r="B38" s="53"/>
      <c r="C38" s="54">
        <v>2.5</v>
      </c>
      <c r="D38" s="344" t="s">
        <v>29</v>
      </c>
      <c r="E38" s="123"/>
      <c r="F38" s="133"/>
      <c r="G38" s="123"/>
      <c r="H38" s="135"/>
      <c r="I38" s="123"/>
      <c r="J38" s="133"/>
      <c r="K38" s="123"/>
      <c r="L38" s="133"/>
      <c r="M38" s="123"/>
      <c r="N38" s="135"/>
      <c r="O38" s="123"/>
      <c r="P38" s="133"/>
    </row>
    <row r="39" spans="2:16" s="12" customFormat="1" x14ac:dyDescent="0.35">
      <c r="B39" s="53"/>
      <c r="C39" s="54">
        <v>2.6</v>
      </c>
      <c r="D39" s="344" t="s">
        <v>31</v>
      </c>
      <c r="E39" s="130"/>
      <c r="F39" s="131"/>
      <c r="G39" s="130"/>
      <c r="H39" s="132"/>
      <c r="I39" s="130"/>
      <c r="J39" s="131"/>
      <c r="K39" s="130"/>
      <c r="L39" s="131"/>
      <c r="M39" s="130"/>
      <c r="N39" s="132"/>
      <c r="O39" s="130"/>
      <c r="P39" s="131"/>
    </row>
    <row r="40" spans="2:16" s="12" customFormat="1" ht="28.5" customHeight="1" x14ac:dyDescent="0.35">
      <c r="B40" s="53"/>
      <c r="C40" s="54"/>
      <c r="D40" s="345" t="s">
        <v>112</v>
      </c>
      <c r="E40" s="123"/>
      <c r="F40" s="133"/>
      <c r="G40" s="123"/>
      <c r="H40" s="135"/>
      <c r="I40" s="123"/>
      <c r="J40" s="133"/>
      <c r="K40" s="123"/>
      <c r="L40" s="133"/>
      <c r="M40" s="123"/>
      <c r="N40" s="135"/>
      <c r="O40" s="123"/>
      <c r="P40" s="133"/>
    </row>
    <row r="41" spans="2:16" s="12" customFormat="1" ht="28" customHeight="1" x14ac:dyDescent="0.35">
      <c r="B41" s="53"/>
      <c r="C41" s="54"/>
      <c r="D41" s="345" t="s">
        <v>113</v>
      </c>
      <c r="E41" s="134"/>
      <c r="F41" s="124"/>
      <c r="G41" s="134"/>
      <c r="H41" s="136"/>
      <c r="I41" s="134"/>
      <c r="J41" s="124"/>
      <c r="K41" s="134"/>
      <c r="L41" s="124"/>
      <c r="M41" s="134"/>
      <c r="N41" s="136"/>
      <c r="O41" s="134"/>
      <c r="P41" s="124"/>
    </row>
    <row r="42" spans="2:16" s="12" customFormat="1" x14ac:dyDescent="0.35">
      <c r="B42" s="53"/>
      <c r="C42" s="54">
        <v>2.7</v>
      </c>
      <c r="D42" s="344" t="s">
        <v>37</v>
      </c>
      <c r="E42" s="130"/>
      <c r="F42" s="131"/>
      <c r="G42" s="130"/>
      <c r="H42" s="132"/>
      <c r="I42" s="130"/>
      <c r="J42" s="131"/>
      <c r="K42" s="130"/>
      <c r="L42" s="131"/>
      <c r="M42" s="130"/>
      <c r="N42" s="132"/>
      <c r="O42" s="130"/>
      <c r="P42" s="131"/>
    </row>
    <row r="43" spans="2:16" s="12" customFormat="1" x14ac:dyDescent="0.35">
      <c r="B43" s="53"/>
      <c r="C43" s="54"/>
      <c r="D43" s="345" t="s">
        <v>114</v>
      </c>
      <c r="E43" s="123"/>
      <c r="F43" s="133"/>
      <c r="G43" s="123"/>
      <c r="H43" s="135"/>
      <c r="I43" s="123"/>
      <c r="J43" s="133"/>
      <c r="K43" s="123"/>
      <c r="L43" s="133"/>
      <c r="M43" s="123"/>
      <c r="N43" s="135"/>
      <c r="O43" s="123"/>
      <c r="P43" s="133"/>
    </row>
    <row r="44" spans="2:16" s="12" customFormat="1" ht="31" x14ac:dyDescent="0.35">
      <c r="B44" s="53"/>
      <c r="C44" s="54"/>
      <c r="D44" s="345" t="s">
        <v>115</v>
      </c>
      <c r="E44" s="134"/>
      <c r="F44" s="124"/>
      <c r="G44" s="134"/>
      <c r="H44" s="136"/>
      <c r="I44" s="134"/>
      <c r="J44" s="124"/>
      <c r="K44" s="134"/>
      <c r="L44" s="124"/>
      <c r="M44" s="134"/>
      <c r="N44" s="136"/>
      <c r="O44" s="134"/>
      <c r="P44" s="124"/>
    </row>
    <row r="45" spans="2:16" s="12" customFormat="1" x14ac:dyDescent="0.35">
      <c r="B45" s="53"/>
      <c r="C45" s="137" t="s">
        <v>116</v>
      </c>
      <c r="D45" s="344" t="s">
        <v>30</v>
      </c>
      <c r="E45" s="123"/>
      <c r="F45" s="138"/>
      <c r="G45" s="123"/>
      <c r="H45" s="139"/>
      <c r="I45" s="123"/>
      <c r="J45" s="138"/>
      <c r="K45" s="123"/>
      <c r="L45" s="138"/>
      <c r="M45" s="123"/>
      <c r="N45" s="139"/>
      <c r="O45" s="123"/>
      <c r="P45" s="138"/>
    </row>
    <row r="46" spans="2:16" s="12" customFormat="1" x14ac:dyDescent="0.35">
      <c r="B46" s="53"/>
      <c r="C46" s="54">
        <v>2.9</v>
      </c>
      <c r="D46" s="344" t="s">
        <v>100</v>
      </c>
      <c r="E46" s="130"/>
      <c r="F46" s="140"/>
      <c r="G46" s="130"/>
      <c r="H46" s="141"/>
      <c r="I46" s="130"/>
      <c r="J46" s="140"/>
      <c r="K46" s="130"/>
      <c r="L46" s="140"/>
      <c r="M46" s="130"/>
      <c r="N46" s="141"/>
      <c r="O46" s="130"/>
      <c r="P46" s="140"/>
    </row>
    <row r="47" spans="2:16" s="12" customFormat="1" x14ac:dyDescent="0.35">
      <c r="B47" s="53"/>
      <c r="C47" s="54"/>
      <c r="D47" s="345" t="s">
        <v>117</v>
      </c>
      <c r="E47" s="123"/>
      <c r="F47" s="142"/>
      <c r="G47" s="123"/>
      <c r="H47" s="143"/>
      <c r="I47" s="123"/>
      <c r="J47" s="142"/>
      <c r="K47" s="123"/>
      <c r="L47" s="142"/>
      <c r="M47" s="123"/>
      <c r="N47" s="143"/>
      <c r="O47" s="123"/>
      <c r="P47" s="142"/>
    </row>
    <row r="48" spans="2:16" s="12" customFormat="1" x14ac:dyDescent="0.35">
      <c r="B48" s="53"/>
      <c r="C48" s="54"/>
      <c r="D48" s="344" t="s">
        <v>118</v>
      </c>
      <c r="E48" s="123"/>
      <c r="F48" s="142"/>
      <c r="G48" s="123"/>
      <c r="H48" s="143"/>
      <c r="I48" s="123"/>
      <c r="J48" s="142"/>
      <c r="K48" s="123"/>
      <c r="L48" s="142"/>
      <c r="M48" s="123"/>
      <c r="N48" s="143"/>
      <c r="O48" s="123"/>
      <c r="P48" s="142"/>
    </row>
    <row r="49" spans="1:16" s="12" customFormat="1" x14ac:dyDescent="0.35">
      <c r="B49" s="53"/>
      <c r="C49" s="54"/>
      <c r="D49" s="344" t="s">
        <v>119</v>
      </c>
      <c r="E49" s="123"/>
      <c r="F49" s="138"/>
      <c r="G49" s="123"/>
      <c r="H49" s="139"/>
      <c r="I49" s="123"/>
      <c r="J49" s="138"/>
      <c r="K49" s="123"/>
      <c r="L49" s="138"/>
      <c r="M49" s="123"/>
      <c r="N49" s="139"/>
      <c r="O49" s="123"/>
      <c r="P49" s="138"/>
    </row>
    <row r="50" spans="1:16" s="12" customFormat="1" x14ac:dyDescent="0.35">
      <c r="B50" s="53"/>
      <c r="C50" s="144" t="s">
        <v>14</v>
      </c>
      <c r="D50" s="344" t="s">
        <v>26</v>
      </c>
      <c r="E50" s="123"/>
      <c r="F50" s="124"/>
      <c r="G50" s="123"/>
      <c r="H50" s="136"/>
      <c r="I50" s="123"/>
      <c r="J50" s="124"/>
      <c r="K50" s="123"/>
      <c r="L50" s="124"/>
      <c r="M50" s="123"/>
      <c r="N50" s="136"/>
      <c r="O50" s="123"/>
      <c r="P50" s="124"/>
    </row>
    <row r="51" spans="1:16" s="12" customFormat="1" x14ac:dyDescent="0.3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2821340.94</v>
      </c>
      <c r="L51" s="79">
        <f>L30+L33+L37+L41+L44+L47+L48+L50</f>
        <v>2724438</v>
      </c>
      <c r="M51" s="78">
        <f>M29+M32-M34+M36-M38+M40+M43-M45+M47+M48-M49+M50</f>
        <v>0</v>
      </c>
      <c r="N51" s="79">
        <f>N30+N33+N37+N41+N44+N47+N48+N50</f>
        <v>0</v>
      </c>
      <c r="O51" s="78">
        <f>O29+O32-O34+O36-O38+O40+O43-O45+O47+O48-O49+O50</f>
        <v>0</v>
      </c>
      <c r="P51" s="79">
        <f>P30+P33+P37+P41+P44+P47+P48+P50</f>
        <v>0</v>
      </c>
    </row>
    <row r="52" spans="1:16" s="12" customFormat="1" ht="16" thickBot="1" x14ac:dyDescent="0.4">
      <c r="B52" s="125"/>
      <c r="C52" s="95"/>
      <c r="D52" s="355"/>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6" priority="125" stopIfTrue="1" operator="lessThan">
      <formula>0</formula>
    </cfRule>
  </conditionalFormatting>
  <conditionalFormatting sqref="E22:P25">
    <cfRule type="cellIs" dxfId="15" priority="11" stopIfTrue="1" operator="lessThan">
      <formula>0</formula>
    </cfRule>
  </conditionalFormatting>
  <conditionalFormatting sqref="E50:P51">
    <cfRule type="cellIs" dxfId="14" priority="1" stopIfTrue="1" operator="lessThan">
      <formula>0</formula>
    </cfRule>
  </conditionalFormatting>
  <conditionalFormatting sqref="G29 H30">
    <cfRule type="cellIs" dxfId="13" priority="41" stopIfTrue="1" operator="lessThan">
      <formula>0</formula>
    </cfRule>
  </conditionalFormatting>
  <conditionalFormatting sqref="I29 J30">
    <cfRule type="cellIs" dxfId="12" priority="40" stopIfTrue="1" operator="lessThan">
      <formula>0</formula>
    </cfRule>
  </conditionalFormatting>
  <conditionalFormatting sqref="K29 L30">
    <cfRule type="cellIs" dxfId="11" priority="39" stopIfTrue="1" operator="lessThan">
      <formula>0</formula>
    </cfRule>
  </conditionalFormatting>
  <conditionalFormatting sqref="K32 M32 O32 L33 N33 P33 K34 M34 O34 K36 M36 O36 L37 N37 P37 K38 M38 O38 K40 M40 O40 L41 N41 P41 L44 N44 P44 K45 M45 O45 K49 M49 O49">
    <cfRule type="cellIs" dxfId="10" priority="49" stopIfTrue="1" operator="lessThan">
      <formula>0</formula>
    </cfRule>
  </conditionalFormatting>
  <conditionalFormatting sqref="M29 N30">
    <cfRule type="cellIs" dxfId="9" priority="38" stopIfTrue="1" operator="lessThan">
      <formula>0</formula>
    </cfRule>
  </conditionalFormatting>
  <conditionalFormatting sqref="O29 P30">
    <cfRule type="cellIs" dxfId="8"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80" zoomScaleNormal="80" workbookViewId="0">
      <selection activeCell="D76" sqref="D76"/>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0</v>
      </c>
      <c r="D6" s="288" t="s">
        <v>125</v>
      </c>
    </row>
    <row r="7" spans="2:4" ht="15.75" customHeight="1" x14ac:dyDescent="0.35">
      <c r="B7" s="25" t="s">
        <v>88</v>
      </c>
    </row>
    <row r="8" spans="2:4" ht="15" customHeight="1" x14ac:dyDescent="0.35">
      <c r="B8" s="152" t="str">
        <f>'Cover Page'!C8</f>
        <v>The Chesapeake Life Insurance Company</v>
      </c>
    </row>
    <row r="9" spans="2:4" ht="15.75" customHeight="1" x14ac:dyDescent="0.35">
      <c r="B9" s="32" t="s">
        <v>90</v>
      </c>
    </row>
    <row r="10" spans="2:4" ht="15" customHeight="1" x14ac:dyDescent="0.35">
      <c r="B10" s="152" t="str">
        <f>'Cover Page'!C9</f>
        <v>N/A</v>
      </c>
    </row>
    <row r="11" spans="2:4" x14ac:dyDescent="0.35">
      <c r="B11" s="32" t="s">
        <v>85</v>
      </c>
    </row>
    <row r="12" spans="2:4" x14ac:dyDescent="0.35">
      <c r="B12" s="152" t="str">
        <f>'Cover Page'!C6</f>
        <v>2023</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78.5" customHeight="1" x14ac:dyDescent="0.35">
      <c r="B18" s="156" t="s">
        <v>164</v>
      </c>
      <c r="C18" s="164"/>
      <c r="D18" s="287" t="s">
        <v>169</v>
      </c>
    </row>
    <row r="19" spans="2:4" s="11" customFormat="1" ht="53" customHeight="1" x14ac:dyDescent="0.35">
      <c r="B19" s="156" t="s">
        <v>165</v>
      </c>
      <c r="C19" s="164"/>
      <c r="D19" s="287" t="s">
        <v>170</v>
      </c>
    </row>
    <row r="20" spans="2:4" s="11" customFormat="1" ht="65" customHeight="1" x14ac:dyDescent="0.35">
      <c r="B20" s="156" t="s">
        <v>166</v>
      </c>
      <c r="C20" s="164"/>
      <c r="D20" s="287" t="s">
        <v>171</v>
      </c>
    </row>
    <row r="21" spans="2:4" s="11" customFormat="1" ht="103.5" customHeight="1" x14ac:dyDescent="0.35">
      <c r="B21" s="156" t="s">
        <v>167</v>
      </c>
      <c r="C21" s="164"/>
      <c r="D21" s="287" t="s">
        <v>172</v>
      </c>
    </row>
    <row r="22" spans="2:4" s="11" customFormat="1" ht="97.5" customHeight="1" x14ac:dyDescent="0.35">
      <c r="B22" s="156" t="s">
        <v>168</v>
      </c>
      <c r="C22" s="164"/>
      <c r="D22" s="287" t="s">
        <v>173</v>
      </c>
    </row>
    <row r="23" spans="2:4" s="11" customFormat="1" ht="35.25" customHeight="1"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77.5" customHeight="1" x14ac:dyDescent="0.35">
      <c r="B26" s="156" t="s">
        <v>174</v>
      </c>
      <c r="C26" s="164"/>
      <c r="D26" s="287" t="s">
        <v>176</v>
      </c>
    </row>
    <row r="27" spans="2:4" s="11" customFormat="1" ht="99.5" customHeight="1" x14ac:dyDescent="0.35">
      <c r="B27" s="156" t="s">
        <v>175</v>
      </c>
      <c r="C27" s="164"/>
      <c r="D27" s="287" t="s">
        <v>177</v>
      </c>
    </row>
    <row r="28" spans="2:4" s="11" customFormat="1" ht="35.25" customHeight="1" x14ac:dyDescent="0.35">
      <c r="B28" s="156"/>
      <c r="C28" s="164"/>
      <c r="D28" s="287"/>
    </row>
    <row r="29" spans="2:4" s="11" customFormat="1" ht="35.25" customHeight="1" x14ac:dyDescent="0.35">
      <c r="B29" s="156"/>
      <c r="C29" s="166"/>
      <c r="D29" s="287"/>
    </row>
    <row r="30" spans="2:4" s="11" customFormat="1" ht="35.25" customHeight="1" x14ac:dyDescent="0.35">
      <c r="B30" s="156"/>
      <c r="C30" s="166"/>
      <c r="D30" s="287"/>
    </row>
    <row r="31" spans="2:4" s="11" customFormat="1" ht="35.25" customHeight="1" x14ac:dyDescent="0.35">
      <c r="B31" s="156"/>
      <c r="C31" s="167"/>
      <c r="D31" s="287"/>
    </row>
    <row r="32" spans="2:4" s="11" customFormat="1" x14ac:dyDescent="0.35">
      <c r="B32" s="158" t="s">
        <v>80</v>
      </c>
      <c r="C32" s="168"/>
      <c r="D32" s="285"/>
    </row>
    <row r="33" spans="2:4" s="11" customFormat="1" ht="77.5" x14ac:dyDescent="0.35">
      <c r="B33" s="156" t="s">
        <v>178</v>
      </c>
      <c r="C33" s="164"/>
      <c r="D33" s="287" t="s">
        <v>180</v>
      </c>
    </row>
    <row r="34" spans="2:4" s="11" customFormat="1" ht="46.5" x14ac:dyDescent="0.35">
      <c r="B34" s="156" t="s">
        <v>179</v>
      </c>
      <c r="C34" s="164"/>
      <c r="D34" s="287" t="s">
        <v>181</v>
      </c>
    </row>
    <row r="35" spans="2:4" s="11" customFormat="1" ht="35.25" customHeight="1" x14ac:dyDescent="0.35">
      <c r="B35" s="156"/>
      <c r="C35" s="164"/>
      <c r="D35" s="287"/>
    </row>
    <row r="36" spans="2:4" s="11" customFormat="1" ht="35.25" customHeight="1" x14ac:dyDescent="0.35">
      <c r="B36" s="156"/>
      <c r="C36" s="166"/>
      <c r="D36" s="287"/>
    </row>
    <row r="37" spans="2:4" s="11" customFormat="1" ht="35.25" customHeight="1" x14ac:dyDescent="0.35">
      <c r="B37" s="156"/>
      <c r="C37" s="166"/>
      <c r="D37" s="287"/>
    </row>
    <row r="38" spans="2:4" s="11" customFormat="1" ht="35.25" customHeight="1" x14ac:dyDescent="0.35">
      <c r="B38" s="156"/>
      <c r="C38" s="167"/>
      <c r="D38" s="287"/>
    </row>
    <row r="39" spans="2:4" s="11" customFormat="1" x14ac:dyDescent="0.35">
      <c r="B39" s="158" t="s">
        <v>81</v>
      </c>
      <c r="C39" s="168"/>
      <c r="D39" s="285"/>
    </row>
    <row r="40" spans="2:4" s="11" customFormat="1" ht="35.25" customHeight="1" x14ac:dyDescent="0.35">
      <c r="B40" s="156" t="s">
        <v>182</v>
      </c>
      <c r="C40" s="164"/>
      <c r="D40" s="287" t="s">
        <v>183</v>
      </c>
    </row>
    <row r="41" spans="2:4" s="11" customFormat="1" ht="35.25" customHeight="1" x14ac:dyDescent="0.35">
      <c r="B41" s="156"/>
      <c r="C41" s="164"/>
      <c r="D41" s="287"/>
    </row>
    <row r="42" spans="2:4" s="11" customFormat="1" ht="35.25" customHeight="1" x14ac:dyDescent="0.35">
      <c r="B42" s="156"/>
      <c r="C42" s="164"/>
      <c r="D42" s="287"/>
    </row>
    <row r="43" spans="2:4" s="11" customFormat="1" ht="35.25" customHeight="1" x14ac:dyDescent="0.35">
      <c r="B43" s="156"/>
      <c r="C43" s="166"/>
      <c r="D43" s="287"/>
    </row>
    <row r="44" spans="2:4" s="11" customFormat="1" ht="35.25" customHeight="1" x14ac:dyDescent="0.35">
      <c r="B44" s="156"/>
      <c r="C44" s="166"/>
      <c r="D44" s="287"/>
    </row>
    <row r="45" spans="2:4" s="11" customFormat="1" ht="35.25" customHeight="1" x14ac:dyDescent="0.35">
      <c r="B45" s="156"/>
      <c r="C45" s="167"/>
      <c r="D45" s="287"/>
    </row>
    <row r="46" spans="2:4" s="11" customFormat="1" x14ac:dyDescent="0.35">
      <c r="B46" s="158" t="s">
        <v>82</v>
      </c>
      <c r="C46" s="168"/>
      <c r="D46" s="285"/>
    </row>
    <row r="47" spans="2:4" s="11" customFormat="1" ht="108.5" x14ac:dyDescent="0.35">
      <c r="B47" s="156" t="s">
        <v>21</v>
      </c>
      <c r="C47" s="164"/>
      <c r="D47" s="287" t="s">
        <v>184</v>
      </c>
    </row>
    <row r="48" spans="2:4" s="11" customFormat="1" ht="35.25" customHeight="1" x14ac:dyDescent="0.35">
      <c r="B48" s="156"/>
      <c r="C48" s="164"/>
      <c r="D48" s="287"/>
    </row>
    <row r="49" spans="2:4" s="11" customFormat="1" ht="35.25" customHeight="1" x14ac:dyDescent="0.35">
      <c r="B49" s="156"/>
      <c r="C49" s="164"/>
      <c r="D49" s="287"/>
    </row>
    <row r="50" spans="2:4" s="11" customFormat="1" ht="35.25" customHeight="1" x14ac:dyDescent="0.35">
      <c r="B50" s="156"/>
      <c r="C50" s="166"/>
      <c r="D50" s="287"/>
    </row>
    <row r="51" spans="2:4" s="11" customFormat="1" ht="35.25" customHeight="1" x14ac:dyDescent="0.35">
      <c r="B51" s="156"/>
      <c r="C51" s="166"/>
      <c r="D51" s="287"/>
    </row>
    <row r="52" spans="2:4" s="11" customFormat="1" ht="35.25" customHeight="1" thickBot="1" x14ac:dyDescent="0.4">
      <c r="B52" s="156"/>
      <c r="C52" s="167"/>
      <c r="D52" s="287"/>
    </row>
    <row r="53" spans="2:4" s="11" customFormat="1" x14ac:dyDescent="0.35">
      <c r="B53" s="155" t="s">
        <v>108</v>
      </c>
      <c r="C53" s="163"/>
      <c r="D53" s="286"/>
    </row>
    <row r="54" spans="2:4" s="11" customFormat="1" x14ac:dyDescent="0.35">
      <c r="B54" s="159" t="s">
        <v>109</v>
      </c>
      <c r="C54" s="165"/>
      <c r="D54" s="285"/>
    </row>
    <row r="55" spans="2:4" s="11" customFormat="1" ht="93" x14ac:dyDescent="0.35">
      <c r="B55" s="156" t="s">
        <v>18</v>
      </c>
      <c r="C55" s="169"/>
      <c r="D55" s="287" t="s">
        <v>185</v>
      </c>
    </row>
    <row r="56" spans="2:4" s="11" customFormat="1" ht="35.25" customHeight="1" x14ac:dyDescent="0.35">
      <c r="B56" s="156"/>
      <c r="C56" s="166"/>
      <c r="D56" s="287"/>
    </row>
    <row r="57" spans="2:4" s="11" customFormat="1" ht="35.25" customHeight="1" x14ac:dyDescent="0.35">
      <c r="B57" s="156"/>
      <c r="C57" s="166"/>
      <c r="D57" s="287"/>
    </row>
    <row r="58" spans="2:4" s="11" customFormat="1" ht="35.25" customHeight="1" x14ac:dyDescent="0.35">
      <c r="B58" s="156"/>
      <c r="C58" s="166"/>
      <c r="D58" s="287"/>
    </row>
    <row r="59" spans="2:4" s="11" customFormat="1" ht="35.25" customHeight="1" x14ac:dyDescent="0.35">
      <c r="B59" s="156"/>
      <c r="C59" s="166"/>
      <c r="D59" s="287"/>
    </row>
    <row r="60" spans="2:4" s="11" customFormat="1" ht="35.25" customHeight="1" x14ac:dyDescent="0.35">
      <c r="B60" s="156"/>
      <c r="C60" s="170"/>
      <c r="D60" s="287"/>
    </row>
    <row r="61" spans="2:4" s="11" customFormat="1" x14ac:dyDescent="0.35">
      <c r="B61" s="159" t="s">
        <v>110</v>
      </c>
      <c r="C61" s="165"/>
      <c r="D61" s="285"/>
    </row>
    <row r="62" spans="2:4" s="11" customFormat="1" ht="59.5" customHeight="1" x14ac:dyDescent="0.35">
      <c r="B62" s="156" t="s">
        <v>19</v>
      </c>
      <c r="C62" s="169"/>
      <c r="D62" s="287" t="s">
        <v>186</v>
      </c>
    </row>
    <row r="63" spans="2:4" s="11" customFormat="1" ht="35.25" customHeight="1" x14ac:dyDescent="0.35">
      <c r="B63" s="156"/>
      <c r="C63" s="164"/>
      <c r="D63" s="287"/>
    </row>
    <row r="64" spans="2:4" s="11" customFormat="1" ht="35.25" customHeight="1" x14ac:dyDescent="0.35">
      <c r="B64" s="156"/>
      <c r="C64" s="166"/>
      <c r="D64" s="287"/>
    </row>
    <row r="65" spans="2:4" s="11" customFormat="1" ht="35.25" customHeight="1" x14ac:dyDescent="0.35">
      <c r="B65" s="156"/>
      <c r="C65" s="166"/>
      <c r="D65" s="287"/>
    </row>
    <row r="66" spans="2:4" s="11" customFormat="1" ht="35.25" customHeight="1" x14ac:dyDescent="0.35">
      <c r="B66" s="156"/>
      <c r="C66" s="166"/>
      <c r="D66" s="287"/>
    </row>
    <row r="67" spans="2:4" s="11" customFormat="1" ht="35.25" customHeight="1" x14ac:dyDescent="0.35">
      <c r="B67" s="156"/>
      <c r="C67" s="170"/>
      <c r="D67" s="287"/>
    </row>
    <row r="68" spans="2:4" s="11" customFormat="1" x14ac:dyDescent="0.35">
      <c r="B68" s="159" t="s">
        <v>111</v>
      </c>
      <c r="C68" s="165"/>
      <c r="D68" s="285"/>
    </row>
    <row r="69" spans="2:4" s="11" customFormat="1" ht="93" x14ac:dyDescent="0.35">
      <c r="B69" s="156" t="s">
        <v>187</v>
      </c>
      <c r="C69" s="169"/>
      <c r="D69" s="287" t="s">
        <v>188</v>
      </c>
    </row>
    <row r="70" spans="2:4" s="11" customFormat="1" ht="35.25" customHeight="1" x14ac:dyDescent="0.35">
      <c r="B70" s="156"/>
      <c r="C70" s="164"/>
      <c r="D70" s="287"/>
    </row>
    <row r="71" spans="2:4" s="11" customFormat="1" ht="35.25" customHeight="1" x14ac:dyDescent="0.35">
      <c r="B71" s="156"/>
      <c r="C71" s="166"/>
      <c r="D71" s="287"/>
    </row>
    <row r="72" spans="2:4" s="11" customFormat="1" ht="35.25" customHeight="1" x14ac:dyDescent="0.35">
      <c r="B72" s="156"/>
      <c r="C72" s="166"/>
      <c r="D72" s="287"/>
    </row>
    <row r="73" spans="2:4" s="11" customFormat="1" ht="35.25" customHeight="1" x14ac:dyDescent="0.35">
      <c r="B73" s="156"/>
      <c r="C73" s="166"/>
      <c r="D73" s="287"/>
    </row>
    <row r="74" spans="2:4" s="11" customFormat="1" ht="35.25" customHeight="1" x14ac:dyDescent="0.35">
      <c r="B74" s="156"/>
      <c r="C74" s="170"/>
      <c r="D74" s="287"/>
    </row>
    <row r="75" spans="2:4" s="11" customFormat="1" x14ac:dyDescent="0.35">
      <c r="B75" s="159" t="s">
        <v>128</v>
      </c>
      <c r="C75" s="165"/>
      <c r="D75" s="285"/>
    </row>
    <row r="76" spans="2:4" s="11" customFormat="1" ht="232.5" x14ac:dyDescent="0.35">
      <c r="B76" s="156" t="s">
        <v>20</v>
      </c>
      <c r="C76" s="169"/>
      <c r="D76" s="287" t="s">
        <v>189</v>
      </c>
    </row>
    <row r="77" spans="2:4" s="11" customFormat="1" ht="35.25" customHeight="1" x14ac:dyDescent="0.35">
      <c r="B77" s="156"/>
      <c r="C77" s="164"/>
      <c r="D77" s="287"/>
    </row>
    <row r="78" spans="2:4" s="11" customFormat="1" ht="35.25" customHeight="1" x14ac:dyDescent="0.35">
      <c r="B78" s="156"/>
      <c r="C78" s="166"/>
      <c r="D78" s="287"/>
    </row>
    <row r="79" spans="2:4" s="11" customFormat="1" ht="35.25" customHeight="1" x14ac:dyDescent="0.35">
      <c r="B79" s="156"/>
      <c r="C79" s="166"/>
      <c r="D79" s="287"/>
    </row>
    <row r="80" spans="2:4" s="11" customFormat="1" ht="35.25" customHeight="1" x14ac:dyDescent="0.35">
      <c r="B80" s="156"/>
      <c r="C80" s="166"/>
      <c r="D80" s="287"/>
    </row>
    <row r="81" spans="2:4" s="11" customFormat="1" ht="35.25" customHeight="1"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E1" zoomScale="70" zoomScaleNormal="70" workbookViewId="0">
      <selection activeCell="S39" sqref="S39"/>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bestFit="1" customWidth="1"/>
    <col min="6" max="6" width="15.1796875" style="5" bestFit="1" customWidth="1"/>
    <col min="7" max="8" width="16.26953125" style="5" bestFit="1" customWidth="1"/>
    <col min="9" max="9" width="15.54296875" style="5" bestFit="1" customWidth="1"/>
    <col min="10" max="10" width="15.7265625" style="5" customWidth="1"/>
    <col min="11" max="12" width="16.26953125" style="5" bestFit="1" customWidth="1"/>
    <col min="13" max="13" width="16.81640625" style="5" bestFit="1" customWidth="1"/>
    <col min="14" max="14" width="16.81640625" style="6" customWidth="1"/>
    <col min="15" max="16" width="16.81640625" style="5" bestFit="1" customWidth="1"/>
    <col min="17" max="18" width="15.54296875" style="5" bestFit="1" customWidth="1"/>
    <col min="19" max="19" width="16.26953125" style="5" bestFit="1" customWidth="1"/>
    <col min="20"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9"/>
      <c r="C8" s="317"/>
      <c r="D8" s="318" t="str">
        <f>'Cover Page'!C8</f>
        <v>The Chesapeake Life Insurance Company</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9"/>
      <c r="C10" s="317"/>
      <c r="D10" s="318" t="str">
        <f>'Cover Page'!C9</f>
        <v>N/A</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v>3096306</v>
      </c>
      <c r="R21" s="207">
        <v>2822404</v>
      </c>
      <c r="S21" s="135"/>
      <c r="T21" s="133"/>
      <c r="U21" s="206"/>
      <c r="V21" s="207"/>
      <c r="W21" s="135"/>
      <c r="X21" s="133"/>
      <c r="Y21" s="206"/>
      <c r="Z21" s="207"/>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3094960</v>
      </c>
      <c r="R22" s="209">
        <v>2859448</v>
      </c>
      <c r="S22" s="210">
        <f>'Pt 1 Summary of Data'!L24</f>
        <v>2724438</v>
      </c>
      <c r="T22" s="211">
        <f>SUM(Q22:S22)</f>
        <v>8678846</v>
      </c>
      <c r="U22" s="208"/>
      <c r="V22" s="209"/>
      <c r="W22" s="210">
        <f>'Pt 1 Summary of Data'!N24</f>
        <v>0</v>
      </c>
      <c r="X22" s="211">
        <f>SUM(U22:W22)</f>
        <v>0</v>
      </c>
      <c r="Y22" s="208"/>
      <c r="Z22" s="209"/>
      <c r="AA22" s="210">
        <f>'Pt 1 Summary of Data'!P24</f>
        <v>0</v>
      </c>
      <c r="AB22" s="211">
        <f>SUM(Y22:AA22)</f>
        <v>0</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3094960</v>
      </c>
      <c r="R23" s="212">
        <f>SUM(R$22:R$22)</f>
        <v>2859448</v>
      </c>
      <c r="S23" s="212">
        <f>SUM(S$22:S$22)</f>
        <v>2724438</v>
      </c>
      <c r="T23" s="211">
        <f>SUM(Q23:S23)</f>
        <v>8678846</v>
      </c>
      <c r="U23" s="212">
        <f>SUM(U$22:U$22)</f>
        <v>0</v>
      </c>
      <c r="V23" s="212">
        <f>SUM(V$22:V$22)</f>
        <v>0</v>
      </c>
      <c r="W23" s="212">
        <f>SUM(W$22:W$22)</f>
        <v>0</v>
      </c>
      <c r="X23" s="211">
        <f>SUM(U23:W23)</f>
        <v>0</v>
      </c>
      <c r="Y23" s="360">
        <f>SUM(Y$22:Y$22)</f>
        <v>0</v>
      </c>
      <c r="Z23" s="212">
        <f>SUM(Z$22:Z$22)</f>
        <v>0</v>
      </c>
      <c r="AA23" s="212">
        <f>SUM(AA$22:AA$22)</f>
        <v>0</v>
      </c>
      <c r="AB23" s="211">
        <f>SUM(Y23:AA23)</f>
        <v>0</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6543671</v>
      </c>
      <c r="R26" s="209">
        <v>5658244</v>
      </c>
      <c r="S26" s="219">
        <f>'Pt 1 Summary of Data'!L21</f>
        <v>4948153</v>
      </c>
      <c r="T26" s="211">
        <f>SUM(Q26:S26)</f>
        <v>17150068</v>
      </c>
      <c r="U26" s="218"/>
      <c r="V26" s="209"/>
      <c r="W26" s="219">
        <f>'Pt 1 Summary of Data'!N21</f>
        <v>0</v>
      </c>
      <c r="X26" s="211">
        <f>SUM(U26:W26)</f>
        <v>0</v>
      </c>
      <c r="Y26" s="218"/>
      <c r="Z26" s="209"/>
      <c r="AA26" s="219">
        <f>'Pt 1 Summary of Data'!P21</f>
        <v>0</v>
      </c>
      <c r="AB26" s="211">
        <f>SUM(Y26:AA26)</f>
        <v>0</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428959</v>
      </c>
      <c r="R27" s="209">
        <v>111685</v>
      </c>
      <c r="S27" s="219">
        <f>'Pt 1 Summary of Data'!L35</f>
        <v>153540</v>
      </c>
      <c r="T27" s="211">
        <f>SUM(Q27:S27)</f>
        <v>694184</v>
      </c>
      <c r="U27" s="218"/>
      <c r="V27" s="209"/>
      <c r="W27" s="219">
        <f>'Pt 1 Summary of Data'!N35</f>
        <v>0</v>
      </c>
      <c r="X27" s="211">
        <f>SUM(U27:W27)</f>
        <v>0</v>
      </c>
      <c r="Y27" s="218"/>
      <c r="Z27" s="209"/>
      <c r="AA27" s="219">
        <f>'Pt 1 Summary of Data'!P35</f>
        <v>0</v>
      </c>
      <c r="AB27" s="211">
        <f>SUM(Y27:AA27)</f>
        <v>0</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6114712</v>
      </c>
      <c r="R28" s="219">
        <f t="shared" si="0"/>
        <v>5546559</v>
      </c>
      <c r="S28" s="219">
        <f t="shared" si="0"/>
        <v>4794613</v>
      </c>
      <c r="T28" s="79">
        <f>T$26-T$27</f>
        <v>16455884</v>
      </c>
      <c r="U28" s="219">
        <f t="shared" si="0"/>
        <v>0</v>
      </c>
      <c r="V28" s="219">
        <f t="shared" si="0"/>
        <v>0</v>
      </c>
      <c r="W28" s="219">
        <f t="shared" si="0"/>
        <v>0</v>
      </c>
      <c r="X28" s="79">
        <f>X$26-X$27</f>
        <v>0</v>
      </c>
      <c r="Y28" s="78">
        <f t="shared" si="0"/>
        <v>0</v>
      </c>
      <c r="Z28" s="219">
        <f t="shared" si="0"/>
        <v>0</v>
      </c>
      <c r="AA28" s="219">
        <f t="shared" si="0"/>
        <v>0</v>
      </c>
      <c r="AB28" s="79">
        <f>AB$26-AB$27</f>
        <v>0</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17028</v>
      </c>
      <c r="R30" s="224">
        <v>14735.333333333334</v>
      </c>
      <c r="S30" s="225">
        <f>'Pt 1 Summary of Data'!L49</f>
        <v>12602.083333333334</v>
      </c>
      <c r="T30" s="226">
        <f>SUM(Q30:S30)</f>
        <v>44365.416666666672</v>
      </c>
      <c r="U30" s="227"/>
      <c r="V30" s="224"/>
      <c r="W30" s="228">
        <f>'Pt 1 Summary of Data'!N49</f>
        <v>0</v>
      </c>
      <c r="X30" s="226">
        <f>SUM(U30:W30)</f>
        <v>0</v>
      </c>
      <c r="Y30" s="227"/>
      <c r="Z30" s="224"/>
      <c r="AA30" s="228">
        <f>'Pt 1 Summary of Data'!P49</f>
        <v>0</v>
      </c>
      <c r="AB30" s="226">
        <f>SUM(Y30:AA30)</f>
        <v>0</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0.52740077652467654</v>
      </c>
      <c r="U33" s="237"/>
      <c r="V33" s="238"/>
      <c r="W33" s="238"/>
      <c r="X33" s="239" t="str">
        <f>IF(X30&lt;1000,"Not Required to Calculate",X23/X28)</f>
        <v>Not Required to Calculate</v>
      </c>
      <c r="Y33" s="237"/>
      <c r="Z33" s="238"/>
      <c r="AA33" s="238"/>
      <c r="AB33" s="361" t="str">
        <f>IF(AB30&lt;1000,"Not Required to Calculate",AB23/AB28)</f>
        <v>Not Required to Calculate</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E26:G27">
    <cfRule type="cellIs" dxfId="7" priority="12" stopIfTrue="1" operator="lessThan">
      <formula>0</formula>
    </cfRule>
  </conditionalFormatting>
  <conditionalFormatting sqref="I26:K27">
    <cfRule type="cellIs" dxfId="6" priority="9" stopIfTrue="1" operator="lessThan">
      <formula>0</formula>
    </cfRule>
  </conditionalFormatting>
  <conditionalFormatting sqref="M26:O27">
    <cfRule type="cellIs" dxfId="5" priority="7" stopIfTrue="1" operator="lessThan">
      <formula>0</formula>
    </cfRule>
  </conditionalFormatting>
  <conditionalFormatting sqref="Q26:S27">
    <cfRule type="cellIs" dxfId="4" priority="5" stopIfTrue="1" operator="lessThan">
      <formula>0</formula>
    </cfRule>
  </conditionalFormatting>
  <conditionalFormatting sqref="U26:W27">
    <cfRule type="cellIs" dxfId="3" priority="3" stopIfTrue="1" operator="lessThan">
      <formula>0</formula>
    </cfRule>
  </conditionalFormatting>
  <conditionalFormatting sqref="Y26:AA27">
    <cfRule type="cellIs" dxfId="2"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24" sqref="B24"/>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0</v>
      </c>
    </row>
    <row r="7" spans="2:3" ht="15.75" customHeight="1" x14ac:dyDescent="0.35">
      <c r="B7" s="25" t="s">
        <v>88</v>
      </c>
      <c r="C7" s="343" t="s">
        <v>127</v>
      </c>
    </row>
    <row r="8" spans="2:3" ht="15.75" customHeight="1" x14ac:dyDescent="0.35">
      <c r="B8" s="243" t="str">
        <f>'Cover Page'!C8</f>
        <v>The Chesapeake Life Insurance Company</v>
      </c>
      <c r="C8" s="288"/>
    </row>
    <row r="9" spans="2:3" ht="15.75" customHeight="1" x14ac:dyDescent="0.35">
      <c r="B9" s="32" t="s">
        <v>90</v>
      </c>
      <c r="C9" s="288"/>
    </row>
    <row r="10" spans="2:3" ht="15.75" customHeight="1" x14ac:dyDescent="0.35">
      <c r="B10" s="243" t="str">
        <f>'Cover Page'!C9</f>
        <v>N/A</v>
      </c>
      <c r="C10" s="288"/>
    </row>
    <row r="11" spans="2:3" x14ac:dyDescent="0.35">
      <c r="B11" s="32" t="s">
        <v>85</v>
      </c>
    </row>
    <row r="12" spans="2:3" x14ac:dyDescent="0.35">
      <c r="B12" s="152" t="str">
        <f>'Cover Page'!C6</f>
        <v>2023</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36"/>
    </row>
    <row r="18" spans="2:3" s="11" customFormat="1" ht="46.5" x14ac:dyDescent="0.35">
      <c r="B18" s="330" t="s">
        <v>156</v>
      </c>
      <c r="C18" s="315"/>
    </row>
    <row r="19" spans="2:3" s="11" customFormat="1" x14ac:dyDescent="0.35">
      <c r="B19" s="309" t="s">
        <v>96</v>
      </c>
      <c r="C19" s="306"/>
    </row>
    <row r="20" spans="2:3" s="11" customFormat="1" x14ac:dyDescent="0.35">
      <c r="B20" s="308" t="s">
        <v>97</v>
      </c>
      <c r="C20" s="337"/>
    </row>
    <row r="21" spans="2:3" s="11" customFormat="1" x14ac:dyDescent="0.35">
      <c r="B21" s="310"/>
      <c r="C21" s="311"/>
    </row>
    <row r="22" spans="2:3" s="11" customFormat="1" x14ac:dyDescent="0.35">
      <c r="B22" s="310"/>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05"/>
      <c r="C34" s="306"/>
    </row>
    <row r="35" spans="2:3" s="11" customFormat="1" x14ac:dyDescent="0.35">
      <c r="B35" s="305"/>
      <c r="C35" s="306"/>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0</v>
      </c>
    </row>
    <row r="7" spans="2:4" ht="15.75" customHeight="1" x14ac:dyDescent="0.35">
      <c r="B7" s="25" t="s">
        <v>88</v>
      </c>
      <c r="D7" s="342"/>
    </row>
    <row r="8" spans="2:4" ht="15.75" customHeight="1" x14ac:dyDescent="0.35">
      <c r="B8" s="243" t="str">
        <f>'Cover Page'!C8</f>
        <v>The Chesapeake Life Insurance Company</v>
      </c>
    </row>
    <row r="9" spans="2:4" ht="15.75" customHeight="1" x14ac:dyDescent="0.35">
      <c r="B9" s="32" t="s">
        <v>90</v>
      </c>
    </row>
    <row r="10" spans="2:4" ht="15.75" customHeight="1" x14ac:dyDescent="0.35">
      <c r="B10" s="243" t="str">
        <f>'Cover Page'!C9</f>
        <v>N/A</v>
      </c>
    </row>
    <row r="11" spans="2:4" x14ac:dyDescent="0.35">
      <c r="B11" s="32" t="s">
        <v>85</v>
      </c>
    </row>
    <row r="12" spans="2:4" x14ac:dyDescent="0.35">
      <c r="B12" s="152" t="str">
        <f>'Cover Page'!C6</f>
        <v>2023</v>
      </c>
    </row>
    <row r="13" spans="2:4" x14ac:dyDescent="0.35">
      <c r="B13" s="245"/>
    </row>
    <row r="17" spans="2:2" s="12" customFormat="1" ht="16" thickBot="1" x14ac:dyDescent="0.4">
      <c r="B17" s="246" t="s">
        <v>92</v>
      </c>
    </row>
    <row r="18" spans="2:2" s="12" customFormat="1" ht="140" thickBot="1" x14ac:dyDescent="0.4">
      <c r="B18" s="335" t="s">
        <v>158</v>
      </c>
    </row>
    <row r="19" spans="2:2" s="12" customFormat="1" x14ac:dyDescent="0.35"/>
    <row r="20" spans="2:2" s="12" customFormat="1" x14ac:dyDescent="0.35"/>
    <row r="21" spans="2:2" s="12" customFormat="1" x14ac:dyDescent="0.35"/>
    <row r="22" spans="2:2" s="12" customFormat="1" x14ac:dyDescent="0.35"/>
    <row r="23" spans="2:2" s="12" customFormat="1" x14ac:dyDescent="0.35">
      <c r="B23" s="11" t="s">
        <v>93</v>
      </c>
    </row>
    <row r="24" spans="2:2" s="12" customFormat="1" x14ac:dyDescent="0.35"/>
    <row r="25" spans="2:2" s="12" customFormat="1" x14ac:dyDescent="0.35"/>
    <row r="26" spans="2:2" s="12" customFormat="1" x14ac:dyDescent="0.35"/>
    <row r="27" spans="2:2" s="12" customFormat="1" x14ac:dyDescent="0.3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2024-07-29T21:56:43Z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