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ThisWorkbook" defaultThemeVersion="124226"/>
  <xr:revisionPtr revIDLastSave="0" documentId="8_{EAE255CB-2107-4C6C-8F9F-755BADB51A76}" xr6:coauthVersionLast="47" xr6:coauthVersionMax="47" xr10:uidLastSave="{00000000-0000-0000-0000-000000000000}"/>
  <bookViews>
    <workbookView xWindow="-120" yWindow="-120" windowWidth="29040" windowHeight="15720" tabRatio="646" firstSheet="2"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Attestation!$B$1:$B$36</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iterate="1" iterateCount="50"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<sst xmlns="http://schemas.openxmlformats.org/spreadsheetml/2006/main" count="318" uniqueCount="168">
  <si>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</si>
  <si>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</si>
  <si>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</si>
  <si>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</si>
  <si>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</si>
  <si>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</si>
  <si>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</si>
  <si>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</si>
  <si>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</si>
  <si>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</si>
  <si>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</si>
  <si>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</si>
  <si>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</si>
  <si>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</si>
  <si>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</si>
  <si>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</si>
  <si>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</si>
  <si>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</si>
  <si>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</si>
  <si>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</si>
  <si>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</si>
  <si>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</si>
  <si>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</si>
  <si>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</si>
  <si>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</si>
  <si>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</si>
  <si>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</si>
  <si>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</si>
  <si>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</si>
  <si>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</si>
  <si>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</si>
  <si>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</si>
  <si>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</si>
  <si>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</si>
  <si>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</si>
  <si>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</si>
  <si>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</si>
  <si>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</si>
  <si>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</si>
  <si>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</si>
  <si>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</si>
  <si>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</si>
  <si>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</si>
  <si>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</si>
  <si>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</si>
  <si>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</si>
  <si>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</si>
  <si>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</si>
  <si>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</si>
  <si>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</si>
  <si>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</si>
  <si>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</si>
  <si>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</si>
  <si>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</si>
  <si>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</si>
  <si>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</si>
  <si>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</si>
  <si>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</si>
  <si>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</si>
  <si>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</si>
  <si>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</si>
  <si>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</si>
  <si>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</si>
  <si>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</si>
  <si>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</si>
  <si>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</si>
  <si>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</si>
  <si>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</si>
  <si>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</si>
  <si>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</si>
  <si>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</si>
  <si>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</si>
  <si>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</si>
  <si>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</si>
  <si>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</si>
  <si>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</si>
  <si>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</si>
  <si>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</si>
  <si>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</si>
  <si>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</si>
  <si>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</si>
  <si>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</si>
  <si>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</si>
  <si>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</si>
  <si>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</si>
  <si>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</si>
  <si>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</si>
  <si>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</si>
  <si>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</si>
  <si>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</si>
  <si>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</si>
  <si>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</si>
  <si>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</si>
  <si>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</si>
  <si>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</si>
  <si>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</si>
  <si>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</si>
  <si>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</si>
  <si>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</si>
  <si>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</si>
  <si>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</si>
  <si>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</si>
  <si>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</si>
  <si>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</si>
  <si>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</si>
  <si>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</si>
  <si>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</si>
  <si>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</si>
  <si>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</si>
  <si>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</si>
  <si>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</si>
  <si>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</si>
  <si>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</si>
  <si>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</si>
  <si>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</si>
  <si>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</si>
  <si>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</si>
  <si>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</si>
  <si>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</si>
  <si>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</si>
  <si>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</si>
  <si>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</si>
  <si>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</si>
  <si>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</si>
  <si>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</si>
  <si>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</si>
  <si>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</si>
  <si>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</si>
  <si>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</si>
  <si>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</si>
  <si>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</si>
  <si>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</si>
  <si>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</si>
  <si>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</si>
  <si>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</si>
  <si>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</si>
  <si>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</si>
  <si>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</si>
  <si>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</si>
  <si>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</si>
  <si>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</si>
  <si>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</si>
  <si>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</si>
  <si>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</si>
  <si>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</si>
  <si>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</si>
  <si>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</si>
  <si>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</si>
  <si>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</si>
  <si>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</si>
  <si>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</si>
  <si>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</si>
  <si>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</si>
  <si>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</si>
  <si>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</si>
  <si>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</si>
  <si>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</si>
  <si>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</si>
  <si>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</si>
  <si>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</si>
  <si>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</si>
  <si>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LNL</t>
  </si>
  <si>
    <t xml:space="preserve">Expenses are allocated on a cost center-level basis using one of the following: paid claims, quotes, subscribers, coverages, cases, new claims, open claims, list bills, self bills, sales, in force lives or in </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</si>
  <si>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</si>
  <si>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 xml:space="preserve">Expenses are allocated on a cost center-level basis using one of the following: paid claims, quotes, subscribers, coverages, cases, new claims, open claims, list bills, self bills, sales, in force lives or in force premium. </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</si>
  <si>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</si>
  <si>
    <t xml:space="preserve">Heather Deichler
Senior Vice President 
Head of Group Product and Underwriting </t>
  </si>
  <si>
    <t>James W. Reid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</si>
</sst>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 fillId="0" borderId="78" xfId="0" applyFont="1" applyBorder="1" applyAlignment="1" applyProtection="1">
      <alignment wrapText="1"/>
      <protection locked="0"/>
    </xf>
    <xf numFmtId="0" fontId="40" fillId="0" borderId="78" xfId="0" applyFont="1" applyBorder="1" applyAlignment="1" applyProtection="1">
      <alignment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104775</xdr:rowOff>
    </xdr:from>
    <xdr:to>
      <xdr:col>1</xdr:col>
      <xdr:colOff>1323975</xdr:colOff>
      <xdr:row>34</xdr:row>
      <xdr:rowOff>85725</xdr:rowOff>
    </xdr:to>
    <xdr:pic>
      <xdr:nvPicPr>
        <xdr:cNvPr id="3" name="Picture 2">
          <a:extLst>
            <a:ext uri="{FF2B5EF4-FFF2-40B4-BE49-F238E27FC236}">
              <a16:creationId xmlns:a16="http://schemas.microsoft.com/office/drawing/2014/main" id="{E23C8FD3-C705-F87D-E64C-E1DF90EF6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8001000"/>
          <a:ext cx="1228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row>
    <row r="8" spans="1:3" ht="15.75" x14ac:dyDescent="0.2">
      <c r="A8" s="17" t="s">
        <v>2</v>
      </c>
      <c r="B8" s="18" t="s">
        <v>88</v>
      </c>
      <c r="C8" s="19" t="s">
        <v>161</v>
      </c>
    </row>
    <row r="9" spans="1:3" ht="15.75" x14ac:dyDescent="0.2">
      <c r="A9" s="17" t="s">
        <v>3</v>
      </c>
      <c r="B9" s="18" t="s">
        <v>89</v>
      </c>
      <c r="C9" s="19"/>
    </row>
    <row r="10" spans="1:3" ht="16.5" thickBot="1" x14ac:dyDescent="0.3">
      <c r="A10" s="21" t="s">
        <v>4</v>
      </c>
      <c r="B10" s="22" t="s">
        <v>86</v>
      </c>
      <c r="C10" s="359"/>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C15" zoomScaleNormal="100" workbookViewId="0">
      <pane xSplit="2" ySplit="5" topLeftCell="M30" activePane="bottomRight" state="frozen"/>
      <selection activeCell="C15" sqref="C15"/>
      <selection pane="topRight" activeCell="E15" sqref="E15"/>
      <selection pane="bottomLeft" activeCell="C20" sqref="C20"/>
      <selection pane="bottomRight" activeCell="D50" sqref="D50"/>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f>'Cover Page'!C10</f>
        <v>0</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LNL</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19665174.508843224</v>
      </c>
      <c r="P21" s="56">
        <f>'Pt 2 Premium and Claims'!P22+'Pt 2 Premium and Claims'!P23-'Pt 2 Premium and Claims'!P24-'Pt 2 Premium and Claims'!P25</f>
        <v>19665174.508843224</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0</v>
      </c>
      <c r="N24" s="56">
        <f>'Pt 2 Premium and Claims'!N51</f>
        <v>0</v>
      </c>
      <c r="O24" s="55">
        <f>'Pt 2 Premium and Claims'!O51</f>
        <v>13886554.502495684</v>
      </c>
      <c r="P24" s="56">
        <f>'Pt 2 Premium and Claims'!P51</f>
        <v>13988601.462916624</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c r="N28" s="73"/>
      <c r="O28" s="74">
        <v>-240545.99812903118</v>
      </c>
      <c r="P28" s="76">
        <v>-240545.99812903118</v>
      </c>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c r="N31" s="73"/>
      <c r="O31" s="74">
        <v>11211.68842686491</v>
      </c>
      <c r="P31" s="76">
        <v>11211.68842686491</v>
      </c>
    </row>
    <row r="32" spans="2:16" x14ac:dyDescent="0.2">
      <c r="B32" s="53"/>
      <c r="C32" s="54"/>
      <c r="D32" s="344" t="s">
        <v>104</v>
      </c>
      <c r="E32" s="74"/>
      <c r="F32" s="76"/>
      <c r="G32" s="72"/>
      <c r="H32" s="73"/>
      <c r="I32" s="74"/>
      <c r="J32" s="75"/>
      <c r="K32" s="74"/>
      <c r="L32" s="76"/>
      <c r="M32" s="74"/>
      <c r="N32" s="73"/>
      <c r="O32" s="74">
        <v>323092.67874836753</v>
      </c>
      <c r="P32" s="76">
        <v>323092.67874836753</v>
      </c>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0</v>
      </c>
      <c r="N35" s="79">
        <f t="shared" si="0"/>
        <v>0</v>
      </c>
      <c r="O35" s="78">
        <f t="shared" si="0"/>
        <v>93758.36904620126</v>
      </c>
      <c r="P35" s="79">
        <f t="shared" si="0"/>
        <v>93758.36904620126</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v>821593.87599307671</v>
      </c>
      <c r="P38" s="76">
        <v>821593.87599307671</v>
      </c>
    </row>
    <row r="39" spans="2:16" x14ac:dyDescent="0.2">
      <c r="B39" s="54"/>
      <c r="C39" s="54">
        <v>4.2</v>
      </c>
      <c r="D39" s="344" t="s">
        <v>19</v>
      </c>
      <c r="E39" s="74"/>
      <c r="F39" s="76"/>
      <c r="G39" s="72"/>
      <c r="H39" s="76"/>
      <c r="I39" s="74"/>
      <c r="J39" s="76"/>
      <c r="K39" s="74"/>
      <c r="L39" s="76"/>
      <c r="M39" s="74"/>
      <c r="N39" s="76"/>
      <c r="O39" s="74">
        <v>2160524.3507120772</v>
      </c>
      <c r="P39" s="76">
        <v>2160524.3507120772</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c r="L43" s="72"/>
      <c r="M43" s="77"/>
      <c r="N43" s="72"/>
      <c r="O43" s="77">
        <v>2836300.1760499482</v>
      </c>
      <c r="P43" s="350">
        <v>2836300.1760499482</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0</v>
      </c>
      <c r="N44" s="79">
        <f t="shared" si="1"/>
        <v>0</v>
      </c>
      <c r="O44" s="78">
        <f t="shared" si="1"/>
        <v>5818418.4027551021</v>
      </c>
      <c r="P44" s="79">
        <f t="shared" si="1"/>
        <v>5818418.4027551021</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c r="N47" s="84"/>
      <c r="O47" s="83">
        <v>38159</v>
      </c>
      <c r="P47" s="340">
        <v>38159</v>
      </c>
    </row>
    <row r="48" spans="2:16" x14ac:dyDescent="0.2">
      <c r="B48" s="53"/>
      <c r="C48" s="54">
        <v>5.2</v>
      </c>
      <c r="D48" s="344" t="s">
        <v>27</v>
      </c>
      <c r="E48" s="83"/>
      <c r="F48" s="351"/>
      <c r="G48" s="84"/>
      <c r="H48" s="84"/>
      <c r="I48" s="83"/>
      <c r="J48" s="84"/>
      <c r="K48" s="83"/>
      <c r="L48" s="84"/>
      <c r="M48" s="83"/>
      <c r="N48" s="84"/>
      <c r="O48" s="83">
        <v>446811</v>
      </c>
      <c r="P48" s="85">
        <v>446811</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0</v>
      </c>
      <c r="N49" s="87">
        <f>N48/12</f>
        <v>0</v>
      </c>
      <c r="O49" s="86">
        <f t="shared" si="2"/>
        <v>37234.25</v>
      </c>
      <c r="P49" s="87">
        <f t="shared" si="2"/>
        <v>37234.25</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C12" zoomScaleNormal="100" workbookViewId="0">
      <pane xSplit="2" ySplit="9" topLeftCell="M21" activePane="bottomRight" state="frozen"/>
      <selection activeCell="C12" sqref="C12"/>
      <selection pane="topRight" activeCell="E12" sqref="E12"/>
      <selection pane="bottomLeft" activeCell="C21" sqref="C21"/>
      <selection pane="bottomRight" activeCell="O42" sqref="O42"/>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LNL</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c r="N22" s="124"/>
      <c r="O22" s="123">
        <v>19665299.280000001</v>
      </c>
      <c r="P22" s="124">
        <v>19665299.280000001</v>
      </c>
    </row>
    <row r="23" spans="2:16" s="12" customFormat="1" x14ac:dyDescent="0.2">
      <c r="B23" s="53"/>
      <c r="C23" s="54">
        <v>1.2</v>
      </c>
      <c r="D23" s="344" t="s">
        <v>16</v>
      </c>
      <c r="E23" s="123"/>
      <c r="F23" s="124"/>
      <c r="G23" s="123"/>
      <c r="H23" s="124"/>
      <c r="I23" s="123"/>
      <c r="J23" s="124"/>
      <c r="K23" s="123"/>
      <c r="L23" s="124"/>
      <c r="M23" s="123"/>
      <c r="N23" s="124"/>
      <c r="O23" s="123">
        <v>1472.4894534654591</v>
      </c>
      <c r="P23" s="124">
        <v>1472.4894534654591</v>
      </c>
    </row>
    <row r="24" spans="2:16" s="12" customFormat="1" x14ac:dyDescent="0.2">
      <c r="B24" s="53"/>
      <c r="C24" s="54">
        <v>1.3</v>
      </c>
      <c r="D24" s="344" t="s">
        <v>34</v>
      </c>
      <c r="E24" s="123"/>
      <c r="F24" s="124"/>
      <c r="G24" s="123"/>
      <c r="H24" s="124"/>
      <c r="I24" s="123"/>
      <c r="J24" s="124"/>
      <c r="K24" s="123"/>
      <c r="L24" s="124"/>
      <c r="M24" s="123"/>
      <c r="N24" s="124"/>
      <c r="O24" s="123">
        <v>1597.2606102422724</v>
      </c>
      <c r="P24" s="124">
        <v>1597.2606102422724</v>
      </c>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c r="N29" s="133"/>
      <c r="O29" s="123">
        <v>14052156.0599992</v>
      </c>
      <c r="P29" s="133"/>
    </row>
    <row r="30" spans="2:16" s="12" customFormat="1" ht="28.5" customHeight="1" x14ac:dyDescent="0.2">
      <c r="B30" s="53"/>
      <c r="C30" s="54"/>
      <c r="D30" s="345" t="s">
        <v>54</v>
      </c>
      <c r="E30" s="134"/>
      <c r="F30" s="124"/>
      <c r="G30" s="134"/>
      <c r="H30" s="124"/>
      <c r="I30" s="134"/>
      <c r="J30" s="124"/>
      <c r="K30" s="134"/>
      <c r="L30" s="124"/>
      <c r="M30" s="134"/>
      <c r="N30" s="124"/>
      <c r="O30" s="134"/>
      <c r="P30" s="124">
        <v>13901347.339999972</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v>783378.54858568055</v>
      </c>
      <c r="P36" s="133"/>
    </row>
    <row r="37" spans="2:16" s="12" customFormat="1" ht="30" x14ac:dyDescent="0.2">
      <c r="B37" s="53"/>
      <c r="C37" s="54"/>
      <c r="D37" s="345" t="s">
        <v>43</v>
      </c>
      <c r="E37" s="134"/>
      <c r="F37" s="124"/>
      <c r="G37" s="134"/>
      <c r="H37" s="136"/>
      <c r="I37" s="134"/>
      <c r="J37" s="124"/>
      <c r="K37" s="134"/>
      <c r="L37" s="124"/>
      <c r="M37" s="134"/>
      <c r="N37" s="136"/>
      <c r="O37" s="134"/>
      <c r="P37" s="124">
        <v>87254.12291665154</v>
      </c>
    </row>
    <row r="38" spans="2:16" s="12" customFormat="1" x14ac:dyDescent="0.2">
      <c r="B38" s="53"/>
      <c r="C38" s="54">
        <v>2.5</v>
      </c>
      <c r="D38" s="344" t="s">
        <v>29</v>
      </c>
      <c r="E38" s="123"/>
      <c r="F38" s="133"/>
      <c r="G38" s="123"/>
      <c r="H38" s="135"/>
      <c r="I38" s="123"/>
      <c r="J38" s="133"/>
      <c r="K38" s="123"/>
      <c r="L38" s="133"/>
      <c r="M38" s="123"/>
      <c r="N38" s="135"/>
      <c r="O38" s="123">
        <v>948980.10608919698</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0</v>
      </c>
      <c r="N51" s="79">
        <f>N30+N33+N37+N41+N44+N47+N48+N50</f>
        <v>0</v>
      </c>
      <c r="O51" s="78">
        <f>O29+O32-O34+O36-O38+O40+O43-O45+O47+O48-O49+O50</f>
        <v>13886554.502495684</v>
      </c>
      <c r="P51" s="79">
        <f>P30+P33+P37+P41+P44+P47+P48+P50</f>
        <v>13988601.462916624</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C88" sqref="C88"/>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LNL</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45.75" customHeight="1" x14ac:dyDescent="0.2">
      <c r="B18" s="156"/>
      <c r="C18" s="164"/>
      <c r="D18" s="362" t="s">
        <v>162</v>
      </c>
    </row>
    <row r="19" spans="2:4" s="11" customFormat="1" ht="48" x14ac:dyDescent="0.2">
      <c r="B19" s="156"/>
      <c r="C19" s="164"/>
      <c r="D19" s="363" t="s">
        <v>163</v>
      </c>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ht="15" customHeight="1" x14ac:dyDescent="0.2">
      <c r="B25" s="157" t="s">
        <v>79</v>
      </c>
      <c r="C25" s="165"/>
      <c r="D25" s="285"/>
    </row>
    <row r="26" spans="2:4" s="11" customFormat="1" ht="63.75" customHeight="1" x14ac:dyDescent="0.2">
      <c r="B26" s="156"/>
      <c r="C26" s="164"/>
      <c r="D26" s="362" t="s">
        <v>164</v>
      </c>
    </row>
    <row r="27" spans="2:4" s="11" customFormat="1" ht="35.25" customHeight="1" x14ac:dyDescent="0.2">
      <c r="B27" s="156"/>
      <c r="C27" s="164"/>
      <c r="D27" s="363" t="s">
        <v>163</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66" customHeight="1" x14ac:dyDescent="0.2">
      <c r="B33" s="156"/>
      <c r="C33" s="164"/>
      <c r="D33" s="362" t="s">
        <v>164</v>
      </c>
    </row>
    <row r="34" spans="2:4" s="11" customFormat="1" ht="63.75" x14ac:dyDescent="0.2">
      <c r="B34" s="156"/>
      <c r="C34" s="164"/>
      <c r="D34" s="362" t="s">
        <v>165</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51" x14ac:dyDescent="0.2">
      <c r="B40" s="156"/>
      <c r="C40" s="164"/>
      <c r="D40" s="362" t="s">
        <v>164</v>
      </c>
    </row>
    <row r="41" spans="2:4" s="11" customFormat="1" ht="63.75" x14ac:dyDescent="0.2">
      <c r="B41" s="156"/>
      <c r="C41" s="164"/>
      <c r="D41" s="362" t="s">
        <v>165</v>
      </c>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51" x14ac:dyDescent="0.2">
      <c r="B47" s="156"/>
      <c r="C47" s="164"/>
      <c r="D47" s="362" t="s">
        <v>164</v>
      </c>
    </row>
    <row r="48" spans="2:4" s="11" customFormat="1" ht="63.75" x14ac:dyDescent="0.2">
      <c r="B48" s="156"/>
      <c r="C48" s="164"/>
      <c r="D48" s="362" t="s">
        <v>165</v>
      </c>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51" x14ac:dyDescent="0.2">
      <c r="B55" s="156"/>
      <c r="C55" s="169"/>
      <c r="D55" s="362" t="s">
        <v>164</v>
      </c>
    </row>
    <row r="56" spans="2:4" s="11" customFormat="1" ht="63.75" x14ac:dyDescent="0.2">
      <c r="B56" s="156"/>
      <c r="C56" s="166"/>
      <c r="D56" s="362" t="s">
        <v>165</v>
      </c>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51" x14ac:dyDescent="0.2">
      <c r="B62" s="156"/>
      <c r="C62" s="169"/>
      <c r="D62" s="362" t="s">
        <v>164</v>
      </c>
    </row>
    <row r="63" spans="2:4" s="11" customFormat="1" ht="63.75" x14ac:dyDescent="0.2">
      <c r="B63" s="156"/>
      <c r="C63" s="164"/>
      <c r="D63" s="362" t="s">
        <v>165</v>
      </c>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51" x14ac:dyDescent="0.2">
      <c r="B69" s="156"/>
      <c r="C69" s="169"/>
      <c r="D69" s="362" t="s">
        <v>164</v>
      </c>
    </row>
    <row r="70" spans="2:4" s="11" customFormat="1" ht="63.75" x14ac:dyDescent="0.2">
      <c r="B70" s="156"/>
      <c r="C70" s="164"/>
      <c r="D70" s="362" t="s">
        <v>165</v>
      </c>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51" x14ac:dyDescent="0.2">
      <c r="B76" s="156"/>
      <c r="C76" s="169"/>
      <c r="D76" s="362" t="s">
        <v>164</v>
      </c>
    </row>
    <row r="77" spans="2:4" s="11" customFormat="1" ht="63.75" x14ac:dyDescent="0.2">
      <c r="B77" s="156"/>
      <c r="C77" s="164"/>
      <c r="D77" s="362" t="s">
        <v>165</v>
      </c>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Normal="100" workbookViewId="0">
      <pane xSplit="4" ySplit="10" topLeftCell="X20" activePane="bottomRight" state="frozen"/>
      <selection activeCell="A10" sqref="A10"/>
      <selection pane="topRight" activeCell="E10" sqref="E10"/>
      <selection pane="bottomLeft" activeCell="A20" sqref="A20"/>
      <selection pane="bottomRight" activeCell="Y30" sqref="Y30:Z30"/>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LNL</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v>53597292.794282161</v>
      </c>
      <c r="Z21" s="207">
        <v>45109317.824633211</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c r="V22" s="209"/>
      <c r="W22" s="210">
        <f>'Pt 1 Summary of Data'!N24</f>
        <v>0</v>
      </c>
      <c r="X22" s="211">
        <f>SUM(U22:W22)</f>
        <v>0</v>
      </c>
      <c r="Y22" s="208">
        <v>15963875.133068418</v>
      </c>
      <c r="Z22" s="209">
        <v>13545047.573485166</v>
      </c>
      <c r="AA22" s="210">
        <f>'Pt 1 Summary of Data'!P24</f>
        <v>13988601.462916624</v>
      </c>
      <c r="AB22" s="211">
        <f>SUM(Y22:AA22)</f>
        <v>43497524.169470206</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0</v>
      </c>
      <c r="V23" s="212">
        <f>SUM(V$22:V$22)</f>
        <v>0</v>
      </c>
      <c r="W23" s="212">
        <f>SUM(W$22:W$22)</f>
        <v>0</v>
      </c>
      <c r="X23" s="211">
        <f>SUM(U23:W23)</f>
        <v>0</v>
      </c>
      <c r="Y23" s="360">
        <f>SUM(Y$22:Y$22)</f>
        <v>15963875.133068418</v>
      </c>
      <c r="Z23" s="212">
        <f>SUM(Z$22:Z$22)</f>
        <v>13545047.573485166</v>
      </c>
      <c r="AA23" s="212">
        <f>SUM(AA$22:AA$22)</f>
        <v>13988601.462916624</v>
      </c>
      <c r="AB23" s="211">
        <f>SUM(Y23:AA23)</f>
        <v>43497524.169470206</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c r="V26" s="209"/>
      <c r="W26" s="219">
        <f>'Pt 1 Summary of Data'!N21</f>
        <v>0</v>
      </c>
      <c r="X26" s="211">
        <f>SUM(U26:W26)</f>
        <v>0</v>
      </c>
      <c r="Y26" s="218">
        <v>22683171.972355872</v>
      </c>
      <c r="Z26" s="209">
        <v>20131372.288190663</v>
      </c>
      <c r="AA26" s="219">
        <f>'Pt 1 Summary of Data'!P21</f>
        <v>19665174.508843224</v>
      </c>
      <c r="AB26" s="211">
        <f>SUM(Y26:AA26)</f>
        <v>62479718.769389763</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c r="V27" s="209"/>
      <c r="W27" s="219">
        <f>'Pt 1 Summary of Data'!N35</f>
        <v>0</v>
      </c>
      <c r="X27" s="211">
        <f>SUM(U27:W27)</f>
        <v>0</v>
      </c>
      <c r="Y27" s="218">
        <v>233658.47637419539</v>
      </c>
      <c r="Z27" s="209">
        <v>283385.72081265273</v>
      </c>
      <c r="AA27" s="219">
        <f>'Pt 1 Summary of Data'!P35</f>
        <v>93758.36904620126</v>
      </c>
      <c r="AB27" s="211">
        <f>SUM(Y27:AA27)</f>
        <v>610802.56623304938</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0</v>
      </c>
      <c r="V28" s="219">
        <f t="shared" si="0"/>
        <v>0</v>
      </c>
      <c r="W28" s="219">
        <f t="shared" si="0"/>
        <v>0</v>
      </c>
      <c r="X28" s="79">
        <f>X$26-X$27</f>
        <v>0</v>
      </c>
      <c r="Y28" s="78">
        <f t="shared" si="0"/>
        <v>22449513.495981678</v>
      </c>
      <c r="Z28" s="219">
        <f t="shared" si="0"/>
        <v>19847986.567378011</v>
      </c>
      <c r="AA28" s="219">
        <f t="shared" si="0"/>
        <v>19571416.139797024</v>
      </c>
      <c r="AB28" s="79">
        <f>AB$26-AB$27</f>
        <v>61868916.203156717</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c r="V30" s="224"/>
      <c r="W30" s="228">
        <f>'Pt 1 Summary of Data'!N49</f>
        <v>0</v>
      </c>
      <c r="X30" s="226">
        <f>SUM(U30:W30)</f>
        <v>0</v>
      </c>
      <c r="Y30" s="227">
        <v>43824</v>
      </c>
      <c r="Z30" s="224">
        <v>37529.333333333336</v>
      </c>
      <c r="AA30" s="228">
        <f>'Pt 1 Summary of Data'!P49</f>
        <v>37234.25</v>
      </c>
      <c r="AB30" s="226">
        <f>SUM(Y30:AA30)</f>
        <v>118587.58333333334</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t="str">
        <f>IF(X30&lt;1000,"Not Required to Calculate",X23/X28)</f>
        <v>Not Required to Calculate</v>
      </c>
      <c r="Y33" s="237"/>
      <c r="Z33" s="238"/>
      <c r="AA33" s="238"/>
      <c r="AB33" s="361">
        <f>IF(AB30&lt;1000,"Not Required to Calculate",AB23/AB28)</f>
        <v>0.70305941721427545</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3" zoomScaleNormal="100" workbookViewId="0">
      <selection activeCell="K41" sqref="K41"/>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LNL</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36"/>
  <sheetViews>
    <sheetView tabSelected="1" topLeftCell="A17" zoomScaleNormal="100" workbookViewId="0">
      <selection activeCell="B23" sqref="B23"/>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LNL</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2023</v>
      </c>
    </row>
    <row r="13" spans="2:4" ht="15.75" x14ac:dyDescent="0.25">
      <c r="B13" s="245"/>
    </row>
    <row r="17" spans="2:4" s="12" customFormat="1" ht="15.75" thickBot="1" x14ac:dyDescent="0.25">
      <c r="B17" s="246" t="s">
        <v>92</v>
      </c>
    </row>
    <row r="18" spans="2:4" s="12" customFormat="1" ht="150.75" thickBot="1" x14ac:dyDescent="0.25">
      <c r="B18" s="335" t="s">
        <v>158</v>
      </c>
      <c r="D18" s="10"/>
    </row>
    <row r="19" spans="2:4" s="12" customFormat="1" x14ac:dyDescent="0.2"/>
    <row r="20" spans="2:4" s="12" customFormat="1" x14ac:dyDescent="0.2"/>
    <row r="21" spans="2:4" s="12" customFormat="1" ht="41.25" customHeight="1" x14ac:dyDescent="0.2">
      <c r="B21" s="12" t="e" vm="1">
        <v>#VALUE!</v>
      </c>
    </row>
    <row r="22" spans="2:4" s="12" customFormat="1" x14ac:dyDescent="0.2">
      <c r="B22" s="12" t="s">
        <v>167</v>
      </c>
    </row>
    <row r="23" spans="2:4" s="12" customFormat="1" x14ac:dyDescent="0.2">
      <c r="B23" s="11" t="s">
        <v>93</v>
      </c>
    </row>
    <row r="24" spans="2:4" s="12" customFormat="1" x14ac:dyDescent="0.2"/>
    <row r="25" spans="2:4" s="12" customFormat="1" x14ac:dyDescent="0.2"/>
    <row r="26" spans="2:4" s="12" customFormat="1" x14ac:dyDescent="0.2"/>
    <row r="27" spans="2:4" s="12" customFormat="1" x14ac:dyDescent="0.2">
      <c r="B27" s="11" t="s">
        <v>94</v>
      </c>
    </row>
    <row r="36" spans="2:2" ht="45" x14ac:dyDescent="0.2">
      <c r="B36" s="27" t="s">
        <v>166</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cc3a69f-2dcb-4b24-b6c3-1ee2f4f3a8b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DDEAD7C6824348A23197544908B69B" ma:contentTypeVersion="15" ma:contentTypeDescription="Create a new document." ma:contentTypeScope="" ma:versionID="bb50e99d6981a46b2f15b284a59cf9c8">
  <xsd:schema xmlns:xsd="http://www.w3.org/2001/XMLSchema" xmlns:xs="http://www.w3.org/2001/XMLSchema" xmlns:p="http://schemas.microsoft.com/office/2006/metadata/properties" xmlns:ns1="http://schemas.microsoft.com/sharepoint/v3" xmlns:ns2="8cc3a69f-2dcb-4b24-b6c3-1ee2f4f3a8b3" xmlns:ns3="3e4b0050-8a4e-4734-9125-088e71dcf155" targetNamespace="http://schemas.microsoft.com/office/2006/metadata/properties" ma:root="true" ma:fieldsID="d3eb8e4fa64b94d779d9081174d7711b" ns1:_="" ns2:_="" ns3:_="">
    <xsd:import namespace="http://schemas.microsoft.com/sharepoint/v3"/>
    <xsd:import namespace="8cc3a69f-2dcb-4b24-b6c3-1ee2f4f3a8b3"/>
    <xsd:import namespace="3e4b0050-8a4e-4734-9125-088e71dcf155"/>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c3a69f-2dcb-4b24-b6c3-1ee2f4f3a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7bbafba-6019-4d5f-9e43-ba43c471a47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4b0050-8a4e-4734-9125-088e71dcf15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78BC21-0DC3-4E56-BEDB-D48FB831ECF2}">
  <ds:schemaRefs>
    <ds:schemaRef ds:uri="http://schemas.microsoft.com/sharepoint/v3/contenttype/forms"/>
  </ds:schemaRefs>
</ds:datastoreItem>
</file>

<file path=customXml/itemProps2.xml><?xml version="1.0" encoding="utf-8"?>
<ds:datastoreItem xmlns:ds="http://schemas.openxmlformats.org/officeDocument/2006/customXml" ds:itemID="{6245B19E-3510-4B00-8725-AA9415FF758F}">
  <ds:schemaRefs>
    <ds:schemaRef ds:uri="http://schemas.microsoft.com/office/2006/metadata/properties"/>
    <ds:schemaRef ds:uri="http://schemas.microsoft.com/office/infopath/2007/PartnerControls"/>
    <ds:schemaRef ds:uri="http://schemas.microsoft.com/sharepoint/v3"/>
    <ds:schemaRef ds:uri="8cc3a69f-2dcb-4b24-b6c3-1ee2f4f3a8b3"/>
  </ds:schemaRefs>
</ds:datastoreItem>
</file>

<file path=customXml/itemProps3.xml><?xml version="1.0" encoding="utf-8"?>
<ds:datastoreItem xmlns:ds="http://schemas.openxmlformats.org/officeDocument/2006/customXml" ds:itemID="{D9DF73D2-DEDD-4119-BF90-9805058A4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c3a69f-2dcb-4b24-b6c3-1ee2f4f3a8b3"/>
    <ds:schemaRef ds:uri="3e4b0050-8a4e-4734-9125-088e71dcf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2024-07-12T14:39:39Z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0x0101003DDDEAD7C6824348A23197544908B69B</vt:lpwstr>
  </property>
  <property fmtid="{D5CDD505-2E9C-101B-9397-08002B2CF9AE}" pid="6" name="MediaServiceImageTags">
    <vt:lpwstr/>
  </property>
</Properties>
</file>