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codeName="ThisWorkbook" defaultThemeVersion="124226"/>
  <xr:revisionPtr revIDLastSave="0" documentId="8_{1566B3E1-FF23-4FD3-BBBC-06772F7CBB99}" xr6:coauthVersionLast="47" xr6:coauthVersionMax="47" xr10:uidLastSave="{00000000-0000-0000-0000-000000000000}"/>
  <bookViews>
    <workbookView xWindow="7065" yWindow="-16380" windowWidth="29040" windowHeight="15720" tabRatio="646" xr2:uid="{00000000-000D-0000-FFFF-FFFF00000000}"/>
  </bookViews>
  <sheets>
    <sheet name="Cover Page" sheetId="32" r:id="rId1"/>
    <sheet name="Pt 1 Summary of Data" sheetId="4" r:id="rId2"/>
    <sheet name="Pt 2 Premium and Claims" sheetId="18" r:id="rId3"/>
    <sheet name="Pt 3 Expense Allocation" sheetId="30" r:id="rId4"/>
    <sheet name="Pt 4 MLR Calculation" sheetId="10" r:id="rId5"/>
    <sheet name="Pt 5 Additional Responses" sheetId="33" r:id="rId6"/>
    <sheet name="Attestation" sheetId="31" r:id="rId7"/>
  </sheets>
  <externalReferences>
    <externalReference r:id="rId8"/>
    <externalReference r:id="rId9"/>
  </externalReferences>
  <definedNames>
    <definedName name="BUSINESS_STATE_LIST">#REF!</definedName>
    <definedName name="_xlnm.Print_Area" localSheetId="6">Attestation!$B$1:$B$30</definedName>
    <definedName name="_xlnm.Print_Area" localSheetId="0">'Cover Page'!$A$1:$C$36</definedName>
    <definedName name="_xlnm.Print_Area" localSheetId="1">'Pt 1 Summary of Data'!$B$1:$P$60</definedName>
    <definedName name="_xlnm.Print_Area" localSheetId="2">'Pt 2 Premium and Claims'!$B$1:$P$59</definedName>
    <definedName name="_xlnm.Print_Area" localSheetId="3">'Pt 3 Expense Allocation'!$B$1:$D$87</definedName>
    <definedName name="_xlnm.Print_Area" localSheetId="4">'Pt 4 MLR Calculation'!$B$1:$AB$41</definedName>
    <definedName name="_xlnm.Print_Area" localSheetId="5">'Pt 5 Additional Responses'!$B$1:$C$49</definedName>
    <definedName name="_xlnm.Print_Titles" localSheetId="1">'Pt 1 Summary of Data'!$B:$D,'Pt 1 Summary of Data'!$1:$19</definedName>
    <definedName name="_xlnm.Print_Titles" localSheetId="2">'Pt 2 Premium and Claims'!$B:$D,'Pt 2 Premium and Claims'!$1:$20</definedName>
    <definedName name="_xlnm.Print_Titles" localSheetId="4">'Pt 4 MLR Calculation'!$B:$D,'Pt 4 MLR Calculation'!$1:$19</definedName>
    <definedName name="STATES_ONLY_LIST">#REF!</definedName>
    <definedName name="YEARS_LIST">#REF!</definedName>
    <definedName name="YES_NO_LIST">#REF!</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2" i="4" l="1"/>
  <c r="P32" i="4" s="1"/>
  <c r="P31" i="4"/>
  <c r="O31" i="4"/>
  <c r="O36" i="18"/>
  <c r="I28" i="10"/>
  <c r="J28" i="10"/>
  <c r="E44" i="4" l="1"/>
  <c r="I23" i="10" l="1"/>
  <c r="Y28" i="10"/>
  <c r="Y23" i="10"/>
  <c r="U23" i="10"/>
  <c r="U28" i="10"/>
  <c r="Q28" i="10"/>
  <c r="Q23" i="10"/>
  <c r="M28" i="10"/>
  <c r="M23" i="10"/>
  <c r="O19" i="18"/>
  <c r="P19" i="18" s="1"/>
  <c r="M19" i="18"/>
  <c r="N19" i="18" s="1"/>
  <c r="K19" i="18"/>
  <c r="L19" i="18" s="1"/>
  <c r="I19" i="18"/>
  <c r="J19" i="18" s="1"/>
  <c r="G19" i="18"/>
  <c r="H19" i="18" s="1"/>
  <c r="E19" i="18"/>
  <c r="F19" i="18" s="1"/>
  <c r="M18" i="4"/>
  <c r="N18" i="4" s="1"/>
  <c r="O18" i="4"/>
  <c r="P18" i="4" s="1"/>
  <c r="K18" i="4"/>
  <c r="L18" i="4" s="1"/>
  <c r="I18" i="4"/>
  <c r="J18" i="4" s="1"/>
  <c r="G18" i="4"/>
  <c r="H18" i="4" s="1"/>
  <c r="E28" i="10"/>
  <c r="F23" i="10"/>
  <c r="E23" i="10"/>
  <c r="E18" i="4" l="1"/>
  <c r="E50" i="4" s="1"/>
  <c r="F18" i="4" l="1"/>
  <c r="J23" i="10" l="1"/>
  <c r="Z28" i="10" l="1"/>
  <c r="R28" i="10"/>
  <c r="Z23" i="10"/>
  <c r="V23" i="10"/>
  <c r="V28" i="10"/>
  <c r="N23" i="10"/>
  <c r="R23" i="10"/>
  <c r="N28" i="10"/>
  <c r="F28" i="10"/>
  <c r="H49" i="4" l="1"/>
  <c r="K30" i="10" s="1"/>
  <c r="L30" i="10" s="1"/>
  <c r="L49" i="4"/>
  <c r="E49" i="4"/>
  <c r="P49" i="4"/>
  <c r="AA30" i="10" s="1"/>
  <c r="AB30" i="10" s="1"/>
  <c r="O49" i="4"/>
  <c r="N49" i="4"/>
  <c r="W30" i="10" s="1"/>
  <c r="X30" i="10" s="1"/>
  <c r="M49" i="4"/>
  <c r="K49" i="4"/>
  <c r="J49" i="4"/>
  <c r="O30" i="10" s="1"/>
  <c r="P30" i="10" s="1"/>
  <c r="I49" i="4"/>
  <c r="G49" i="4"/>
  <c r="F49" i="4"/>
  <c r="G30" i="10" s="1"/>
  <c r="H30" i="10" s="1"/>
  <c r="E51" i="18"/>
  <c r="E24" i="4" s="1"/>
  <c r="H6" i="4"/>
  <c r="N35" i="4" s="1"/>
  <c r="W27" i="10" s="1"/>
  <c r="X27" i="10" s="1"/>
  <c r="H21" i="4"/>
  <c r="K26" i="10" s="1"/>
  <c r="L26" i="10" s="1"/>
  <c r="H51" i="18"/>
  <c r="H24" i="4" s="1"/>
  <c r="K22" i="10" s="1"/>
  <c r="L22" i="10" s="1"/>
  <c r="F51" i="18"/>
  <c r="F24" i="4" s="1"/>
  <c r="D6" i="10"/>
  <c r="E21" i="4"/>
  <c r="P51" i="18"/>
  <c r="P24" i="4" s="1"/>
  <c r="AA22" i="10" s="1"/>
  <c r="AB22" i="10" s="1"/>
  <c r="O51" i="18"/>
  <c r="O24" i="4" s="1"/>
  <c r="N51" i="18"/>
  <c r="N24" i="4" s="1"/>
  <c r="W22" i="10" s="1"/>
  <c r="X22" i="10" s="1"/>
  <c r="M51" i="18"/>
  <c r="M24" i="4" s="1"/>
  <c r="L51" i="18"/>
  <c r="L24" i="4" s="1"/>
  <c r="S22" i="10" s="1"/>
  <c r="T22" i="10" s="1"/>
  <c r="K51" i="18"/>
  <c r="K24" i="4" s="1"/>
  <c r="J51" i="18"/>
  <c r="J24" i="4" s="1"/>
  <c r="O22" i="10" s="1"/>
  <c r="P22" i="10" s="1"/>
  <c r="I51" i="18"/>
  <c r="I24" i="4" s="1"/>
  <c r="G51" i="18"/>
  <c r="G24" i="4" s="1"/>
  <c r="P21" i="4"/>
  <c r="AA26" i="10" s="1"/>
  <c r="AB26" i="10" s="1"/>
  <c r="O21" i="4"/>
  <c r="N21" i="4"/>
  <c r="W26" i="10" s="1"/>
  <c r="X26" i="10" s="1"/>
  <c r="M21" i="4"/>
  <c r="L21" i="4"/>
  <c r="S26" i="10" s="1"/>
  <c r="T26" i="10" s="1"/>
  <c r="K21" i="4"/>
  <c r="J21" i="4"/>
  <c r="O26" i="10" s="1"/>
  <c r="P26" i="10" s="1"/>
  <c r="I21" i="4"/>
  <c r="G21" i="4"/>
  <c r="F21" i="4"/>
  <c r="G26" i="10" s="1"/>
  <c r="H26" i="10" s="1"/>
  <c r="P44" i="4"/>
  <c r="O44" i="4"/>
  <c r="N44" i="4"/>
  <c r="M44" i="4"/>
  <c r="L44" i="4"/>
  <c r="K44" i="4"/>
  <c r="D12" i="4"/>
  <c r="B12" i="33"/>
  <c r="B10" i="33"/>
  <c r="B8" i="33"/>
  <c r="B6" i="33"/>
  <c r="J44" i="4"/>
  <c r="I44" i="4"/>
  <c r="H44" i="4"/>
  <c r="G44" i="4"/>
  <c r="F44" i="4"/>
  <c r="B12" i="31"/>
  <c r="B10" i="31"/>
  <c r="B8" i="31"/>
  <c r="B6" i="31"/>
  <c r="D12" i="10"/>
  <c r="D10" i="10"/>
  <c r="D8" i="10"/>
  <c r="B12" i="30"/>
  <c r="B10" i="30"/>
  <c r="B8" i="30"/>
  <c r="B6" i="30"/>
  <c r="D12" i="18"/>
  <c r="D10" i="18"/>
  <c r="D8" i="18"/>
  <c r="D6" i="18"/>
  <c r="D10" i="4"/>
  <c r="D8" i="4"/>
  <c r="D6" i="4"/>
  <c r="S30" i="10" l="1"/>
  <c r="T30" i="10" s="1"/>
  <c r="G22" i="10"/>
  <c r="H22" i="10" s="1"/>
  <c r="X28" i="10"/>
  <c r="O35" i="4"/>
  <c r="G35" i="4"/>
  <c r="H35" i="4"/>
  <c r="K27" i="10" s="1"/>
  <c r="L27" i="10" s="1"/>
  <c r="L28" i="10" s="1"/>
  <c r="P35" i="4"/>
  <c r="AA27" i="10" s="1"/>
  <c r="AB27" i="10" s="1"/>
  <c r="AB28" i="10" s="1"/>
  <c r="M35" i="4"/>
  <c r="L35" i="4"/>
  <c r="S27" i="10" s="1"/>
  <c r="F35" i="4"/>
  <c r="G27" i="10" s="1"/>
  <c r="H27" i="10" s="1"/>
  <c r="H28" i="10" s="1"/>
  <c r="E35" i="4"/>
  <c r="AA23" i="10"/>
  <c r="AB23" i="10" s="1"/>
  <c r="W23" i="10"/>
  <c r="X23" i="10" s="1"/>
  <c r="S23" i="10"/>
  <c r="T23" i="10" s="1"/>
  <c r="O23" i="10"/>
  <c r="P23" i="10" s="1"/>
  <c r="K23" i="10"/>
  <c r="L23" i="10" s="1"/>
  <c r="K35" i="4"/>
  <c r="W28" i="10"/>
  <c r="I35" i="4"/>
  <c r="J35" i="4"/>
  <c r="O27" i="10" s="1"/>
  <c r="P27" i="10" s="1"/>
  <c r="P28" i="10" s="1"/>
  <c r="AB33" i="10" l="1"/>
  <c r="G23" i="10"/>
  <c r="H23" i="10" s="1"/>
  <c r="H33" i="10" s="1"/>
  <c r="T27" i="10"/>
  <c r="T28" i="10" s="1"/>
  <c r="T33" i="10" s="1"/>
  <c r="S28" i="10"/>
  <c r="X33" i="10"/>
  <c r="AA28" i="10"/>
  <c r="K28" i="10"/>
  <c r="G28" i="10"/>
  <c r="L33" i="10"/>
  <c r="P33" i="10"/>
  <c r="O28" i="10"/>
</calcChain>
</file>

<file path=xl/sharedStrings.xml><?xml version="1.0" encoding="utf-8"?>
<sst xmlns="http://schemas.openxmlformats.org/spreadsheetml/2006/main" count="318" uniqueCount="168">
  <si>
    <t>1.</t>
  </si>
  <si>
    <t>2.</t>
  </si>
  <si>
    <t>3.</t>
  </si>
  <si>
    <t>4.</t>
  </si>
  <si>
    <t>5.</t>
  </si>
  <si>
    <t>Number of covered lives</t>
  </si>
  <si>
    <t>Claims</t>
  </si>
  <si>
    <t>CY</t>
  </si>
  <si>
    <t>Individual</t>
  </si>
  <si>
    <t>Small Group</t>
  </si>
  <si>
    <t>Large Group</t>
  </si>
  <si>
    <t>PY2</t>
  </si>
  <si>
    <t>PY1</t>
  </si>
  <si>
    <t xml:space="preserve">  </t>
  </si>
  <si>
    <t>2.10</t>
  </si>
  <si>
    <t>Direct premium written</t>
  </si>
  <si>
    <t>Unearned premium prior year</t>
  </si>
  <si>
    <t>Premium balances written off</t>
  </si>
  <si>
    <t>Direct sales salaries and benefits</t>
  </si>
  <si>
    <t>Agents and brokers fees and commissions</t>
  </si>
  <si>
    <t>Other general and administrative expenses</t>
  </si>
  <si>
    <t>Regulatory authority licenses and fees</t>
  </si>
  <si>
    <t>Other taxes</t>
  </si>
  <si>
    <t>Number of life-years</t>
  </si>
  <si>
    <t>Medical Loss Ratio Numerator</t>
  </si>
  <si>
    <t>Medical Loss Ratio Denominator</t>
  </si>
  <si>
    <t>Contingent benefit and lawsuit reserves</t>
  </si>
  <si>
    <t>Member months</t>
  </si>
  <si>
    <t>Direct claim liability prior year</t>
  </si>
  <si>
    <t>Direct claim reserves prior year</t>
  </si>
  <si>
    <t>Reserve for experience rating refunds (rate credits) prior year</t>
  </si>
  <si>
    <t>Experience rating refunds (rate credits) paid</t>
  </si>
  <si>
    <t>Premium</t>
  </si>
  <si>
    <t>Health Insurance Coverage</t>
  </si>
  <si>
    <t>Unearned premium MLR Reporting year</t>
  </si>
  <si>
    <t>Direct claim liability</t>
  </si>
  <si>
    <t>Direct claim reserves</t>
  </si>
  <si>
    <t>Reserve for experience rating refunds (rate credits)</t>
  </si>
  <si>
    <t>Total direct premium earned</t>
  </si>
  <si>
    <t>Claims Paid</t>
  </si>
  <si>
    <t xml:space="preserve">Total </t>
  </si>
  <si>
    <t>Total</t>
  </si>
  <si>
    <t xml:space="preserve">  3.2 a   State income, excise, business, and other taxes</t>
  </si>
  <si>
    <t>2.4b Reserves for claims incurred only during the MLR reporting year, calculated as of 3/31 of the following year</t>
  </si>
  <si>
    <t>2.2b Liability for claims incurred only during the MLR reporting year, calculated as of 3/31 of the following year</t>
  </si>
  <si>
    <t>Adjusted incurred claims as reported on MLR Form for prior year(s)</t>
  </si>
  <si>
    <t>Federal and State Taxes and Licensing or Regulatory Fees</t>
  </si>
  <si>
    <t xml:space="preserve">Non-Claims Costs </t>
  </si>
  <si>
    <t xml:space="preserve">Other Indicators or information </t>
  </si>
  <si>
    <t xml:space="preserve">Total incurred claims </t>
  </si>
  <si>
    <t xml:space="preserve">MLR Denominator (Line 2.1 - Line 2.2) </t>
  </si>
  <si>
    <t>2.2a Liability as of 12/31 of MLR reporting year for all claims regardless of incurred date</t>
  </si>
  <si>
    <t>2.4a Reserves as of 12/31 of MLR reporting year for all claims regardless of incurred date</t>
  </si>
  <si>
    <t xml:space="preserve">Net investment income and other gain / (loss) </t>
  </si>
  <si>
    <t>2.1b  Claims incurred only during the MLR reporting year, paid through 3/31 of the following year</t>
  </si>
  <si>
    <t>2.1a  Claims paid during the MLR reporting year regardless of incurred date</t>
  </si>
  <si>
    <t>6.</t>
  </si>
  <si>
    <t>7.</t>
  </si>
  <si>
    <t xml:space="preserve">  3.1 a  Federal income taxes deductible from premium in MLR calculations </t>
  </si>
  <si>
    <t>Part 1 - Summary of Data</t>
  </si>
  <si>
    <t>Part 2 - Premium and Claims</t>
  </si>
  <si>
    <t>Cell Keys:</t>
  </si>
  <si>
    <t/>
  </si>
  <si>
    <t xml:space="preserve">Federal Tax Exempt </t>
  </si>
  <si>
    <t>Premium:</t>
  </si>
  <si>
    <t>Claims:</t>
  </si>
  <si>
    <t>Pink cells require no data input - locked down</t>
  </si>
  <si>
    <t xml:space="preserve">  3.1 b  Other Federal Taxes (other than income tax) and assessments deductible from premium</t>
  </si>
  <si>
    <t>Department of Managed Health Care</t>
  </si>
  <si>
    <t>Part 4 - MLR Calculation</t>
  </si>
  <si>
    <t xml:space="preserve">Grey cells require no data input </t>
  </si>
  <si>
    <t>Grey cells require no data input</t>
  </si>
  <si>
    <t>Total Federal and State Taxes and fees to be excluded from premium</t>
  </si>
  <si>
    <t>MLR</t>
  </si>
  <si>
    <t>Description of Expense Element (by Type)</t>
  </si>
  <si>
    <t>NEW</t>
  </si>
  <si>
    <t>Detailed Description of Expense Allocation Methods</t>
  </si>
  <si>
    <t>1.  Incurred Claims</t>
  </si>
  <si>
    <t>2.  Federal and State Taxes and Licensing or Regulatory Fees</t>
  </si>
  <si>
    <t>2.a Federal taxes and assessments</t>
  </si>
  <si>
    <t>2.b State insurance, premium and other taxes</t>
  </si>
  <si>
    <t xml:space="preserve">2.c Community benefit expenditures </t>
  </si>
  <si>
    <t>2.d Regulatory authority licenses and fees</t>
  </si>
  <si>
    <t>Premium earned (Part 1 Line 1.1)</t>
  </si>
  <si>
    <t>Federal and State taxes and licensing or regulatory fees ( Part 1 Line 3.4)</t>
  </si>
  <si>
    <t>MLR Reporting Year</t>
  </si>
  <si>
    <t>Federal Tax Exempt Status? Please enter Yes or No</t>
  </si>
  <si>
    <t>Health Plan ID</t>
  </si>
  <si>
    <t>Legal Name</t>
  </si>
  <si>
    <t>DBA</t>
  </si>
  <si>
    <t>dBA</t>
  </si>
  <si>
    <t>Attestation</t>
  </si>
  <si>
    <t>Attestation Statement</t>
  </si>
  <si>
    <t>Chief Executive Officer/President</t>
  </si>
  <si>
    <t>Chief Financial Officer</t>
  </si>
  <si>
    <t>Name of Entity to whom business was sold or transferred</t>
  </si>
  <si>
    <t>Deferred experience for prior year</t>
  </si>
  <si>
    <t>Deferred experience for current year</t>
  </si>
  <si>
    <t>Total non-claims costs</t>
  </si>
  <si>
    <t>Part 3 - Expense Allocation</t>
  </si>
  <si>
    <t>Incurred dental incentive pool and bonuses</t>
  </si>
  <si>
    <t>Blue cells: computed cell (formula cell)</t>
  </si>
  <si>
    <t>Cell Key:</t>
  </si>
  <si>
    <t xml:space="preserve">  3.2 c   Community benefit expenditures </t>
  </si>
  <si>
    <t xml:space="preserve">  3.2 b   State premium taxes </t>
  </si>
  <si>
    <t>Part 1</t>
  </si>
  <si>
    <t>DHMO Products</t>
  </si>
  <si>
    <t>DPPO &amp; Indemnity Products</t>
  </si>
  <si>
    <t>3.  Non-Claims costs</t>
  </si>
  <si>
    <t>3.a Direct sales salaries and benefits</t>
  </si>
  <si>
    <t>3.b Agents and brokers fees and commissions</t>
  </si>
  <si>
    <t>3.c Other taxes</t>
  </si>
  <si>
    <t>2.6a Experience rating refunds, with all incurred dates, paid in the MLR reporting year</t>
  </si>
  <si>
    <t>2.6b Experience rating refunds associated with premium earned only in the reporting year and paid through 3/31 of the following year</t>
  </si>
  <si>
    <t>2.7a Reserved in MLR reporting year regardless of incurred date</t>
  </si>
  <si>
    <t>2.7b Reserves specific to the MLR reporting year through 3/31 of the following year</t>
  </si>
  <si>
    <t>2.8</t>
  </si>
  <si>
    <t>2.9a  Paid dental incentive pools and bonuses MLR Reporting year</t>
  </si>
  <si>
    <t>2.9b  Accrued dental incentive pools and bonuses MLR Reporting year</t>
  </si>
  <si>
    <t>2.9c  Accrued dental incentive pools and bonuses prior year</t>
  </si>
  <si>
    <t>2.11</t>
  </si>
  <si>
    <t>MLR numerator (Line 1.2)</t>
  </si>
  <si>
    <t xml:space="preserve">4.3a   Taxes and assessments (exclude amounts reported in Section 3 or Line 10) 
</t>
  </si>
  <si>
    <t>4.3b   Fines and penalties of regulatory authorities (exclude amounts reported in Line 3.3)</t>
  </si>
  <si>
    <t>Part 2</t>
  </si>
  <si>
    <t>Part 3</t>
  </si>
  <si>
    <t>Part 4</t>
  </si>
  <si>
    <t>Part 5</t>
  </si>
  <si>
    <t>3.d Other general and administrative expenses</t>
  </si>
  <si>
    <t xml:space="preserve">Other Federal income taxes (exclude taxes on Line 3.1a and 3.1b) </t>
  </si>
  <si>
    <t xml:space="preserve">Tax Rate </t>
  </si>
  <si>
    <t>Part 5 - Additional Responses</t>
  </si>
  <si>
    <t>Adjusted incurred claims as of 3/31 of the year following the MLR reporting year (Part 1 Line 2.1)</t>
  </si>
  <si>
    <t>Total incurred claims (MLR Form Part 2, Line 2.11)</t>
  </si>
  <si>
    <t xml:space="preserve">Federal taxes and assessments incurred by the reporting health plan or health insurer during the MLR reporting year </t>
  </si>
  <si>
    <t>State insurance, premium and other taxes incurred by the reporting health plan or heath insurer during the MLR reporting year (deductible from premium in MLR calculation)</t>
  </si>
  <si>
    <t>MLR Calculation (for Health plans or health insurers with at least 1,000 life years in the Total column of Line 3.1)</t>
  </si>
  <si>
    <t>Blank cells require input from Health plan or Health insurer</t>
  </si>
  <si>
    <t>Department of Managed Health Care/Department of Insurance</t>
  </si>
  <si>
    <t xml:space="preserve">Medical Loss Ratio Reporting Form </t>
  </si>
  <si>
    <t>Life-years (Part 1 Line 5.3)</t>
  </si>
  <si>
    <t>Medical Loss Ratio Reporting Form: Dental Coverage</t>
  </si>
  <si>
    <t xml:space="preserve">Medical Loss Ratio Reporting Form: Dental Coverage </t>
  </si>
  <si>
    <t>Dental Coverage</t>
  </si>
  <si>
    <t>Revised Version 5.26.15</t>
  </si>
  <si>
    <t>Version 4.22.15</t>
  </si>
  <si>
    <t>Revised Version 4.15.16 corrected dates for Cycle Year (CY)2015-2016 on TABs Parts 1, 2 and 4.</t>
  </si>
  <si>
    <t xml:space="preserve">Total as of </t>
  </si>
  <si>
    <t>Revised Version 5.10.17 12/31 and 3/31 Columns years to be auto populated on TABs Parts 1 and 2.</t>
  </si>
  <si>
    <t>INFORMATION ABOUT COMPLETING EACH COLUMN AND ROW.</t>
  </si>
  <si>
    <r>
      <t xml:space="preserve">Part 1
</t>
    </r>
    <r>
      <rPr>
        <b/>
        <sz val="12"/>
        <color rgb="FFC00000"/>
        <rFont val="Arial"/>
        <family val="2"/>
      </rPr>
      <t xml:space="preserve">NOTE: REFER TO MLR INSTRUCTIONS FOR IMPORTANT </t>
    </r>
  </si>
  <si>
    <r>
      <t xml:space="preserve">Part 2
</t>
    </r>
    <r>
      <rPr>
        <b/>
        <sz val="12"/>
        <color rgb="FFC00000"/>
        <rFont val="Arial"/>
        <family val="2"/>
      </rPr>
      <t xml:space="preserve">NOTE: REFER TO MLR INSTRUCTIONS FOR IMPORTANT </t>
    </r>
  </si>
  <si>
    <r>
      <t>Part 4</t>
    </r>
    <r>
      <rPr>
        <b/>
        <sz val="12"/>
        <color rgb="FFC00000"/>
        <rFont val="Arial"/>
        <family val="2"/>
      </rPr>
      <t xml:space="preserve">
NOTE: REFER TO MLR INSTRUCTIONS FOR IMPORTANT </t>
    </r>
  </si>
  <si>
    <t>DMHC Health Plan ID / CDI NAIC No.</t>
  </si>
  <si>
    <t>Effective date of sale or transfer</t>
  </si>
  <si>
    <t xml:space="preserve">1. If a health plan or health insurer uses the hightest premium tax rate in the State, the health plan or health insurer must report applicable highest State health premium tax rate. </t>
  </si>
  <si>
    <t>2. If the health plan or health insurer included deferred experience for prior year and excluded deferred experience for current year, provide the total direct written premium and total incurred claims for the deferred experience by market.</t>
  </si>
  <si>
    <t>3. If the health plan or health insurer novated any business in the MLR reporting year effective during the reporting year provide the name of the entity to whom year business was sold or transferred and the date of the sale or transfer.</t>
  </si>
  <si>
    <t>The officers of this reporting Health plan being duly sworn, each attest that he/she is the described officer of the reporting Health plan, and that this MLR Reporting Form, the Company/Health plan Associations, and any supplemental submission that the Health plan includes are full and true statements of all the elements included therein for the MLR reporting year stated above, and that the MLR Reporting Form has been completed in accordance with the Department of Managed Health Care’s guidance and reporting instructions, according to the best of his/her information, knowledge and belief.  Furthermore, the scope of this attestation by the described officer includes any related electronic filings and postings for the MLR reporting year stated above and which are required by Department of Managed Health Care.</t>
  </si>
  <si>
    <t>Version 12.16.21: updated Cover Page: Line 2: DMHC Health Plan ID / CDI NAIC No.</t>
  </si>
  <si>
    <t>2024</t>
  </si>
  <si>
    <t>Lincoln Financial</t>
  </si>
  <si>
    <t>The Lincoln National Life Insurance Company (LNL)</t>
  </si>
  <si>
    <t>NAIC: 65676</t>
  </si>
  <si>
    <t xml:space="preserve">Expenses are allocated on a cost center-level basis using one of the following: paid claims, quotes, subscribers, coverages, cases, new claims, open claims, list bills, self bills, sales, in force lives or in </t>
  </si>
  <si>
    <t>Allocations are not automatically available at a state level.  However, CA premium is tracked on an independent database.  For survey, manually calculated the CA ratio of expenses using the total CA sitused state premium for the survey divided by the total premium for all states.</t>
  </si>
  <si>
    <t xml:space="preserve">Expenses are allocated on a cost center-level basis using one of the following: paid claims, quotes, subscribers, coverages, cases, new claims, open claims, list bills, self bills, sales, in force lives or in force premium. </t>
  </si>
  <si>
    <t>Allocations are not automatically available at a state level.  However, CA premium is tracked on an independent database.  For survey, manually calculated the CA ratio of expenses using the total CA sitused state premium reported for the survey divided by the total premium for all states.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</si>
</sst>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quot;$&quot;* #,##0;[Red]\ _(&quot;$&quot;* \(#,##0\);"/>
    <numFmt numFmtId="167" formatCode="0.0%"/>
  </numFmts>
  <fonts count="4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0"/>
      <color theme="1"/>
      <name val="Arial"/>
      <family val="2"/>
    </font>
    <font>
      <b/>
      <sz val="48"/>
      <name val="Arial"/>
      <family val="2"/>
    </font>
    <font>
      <b/>
      <sz val="20"/>
      <name val="Arial"/>
      <family val="2"/>
    </font>
    <font>
      <sz val="12"/>
      <name val="Arial"/>
      <family val="2"/>
    </font>
    <font>
      <b/>
      <sz val="12"/>
      <name val="Arial"/>
      <family val="2"/>
    </font>
    <font>
      <b/>
      <sz val="12"/>
      <color indexed="8"/>
      <name val="Arial"/>
      <family val="2"/>
    </font>
    <font>
      <sz val="12"/>
      <color theme="0"/>
      <name val="Arial"/>
      <family val="2"/>
    </font>
    <font>
      <i/>
      <sz val="12"/>
      <name val="Arial"/>
      <family val="2"/>
    </font>
    <font>
      <sz val="12"/>
      <color indexed="10"/>
      <name val="Arial"/>
      <family val="2"/>
    </font>
    <font>
      <sz val="12"/>
      <color rgb="FFFFFF00"/>
      <name val="Arial"/>
      <family val="2"/>
    </font>
    <font>
      <sz val="12"/>
      <color theme="1"/>
      <name val="Arial"/>
      <family val="2"/>
    </font>
    <font>
      <b/>
      <sz val="18"/>
      <name val="Arial"/>
      <family val="2"/>
    </font>
    <font>
      <b/>
      <sz val="12"/>
      <color rgb="FFC00000"/>
      <name val="Arial"/>
      <family val="2"/>
    </font>
    <font>
      <sz val="9"/>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0.24994659260841701"/>
        <bgColor indexed="64"/>
      </patternFill>
    </fill>
    <fill>
      <patternFill patternType="solid">
        <fgColor theme="5" tint="0.79995117038483843"/>
        <bgColor indexed="64"/>
      </patternFill>
    </fill>
    <fill>
      <patternFill patternType="solid">
        <fgColor theme="9" tint="0.39997558519241921"/>
        <bgColor indexed="64"/>
      </patternFill>
    </fill>
    <fill>
      <patternFill patternType="solid">
        <fgColor theme="6" tint="0.59999389629810485"/>
        <bgColor indexed="64"/>
      </patternFill>
    </fill>
  </fills>
  <borders count="9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top style="thin">
        <color indexed="64"/>
      </top>
      <bottom/>
      <diagonal/>
    </border>
    <border>
      <left/>
      <right style="medium">
        <color indexed="64"/>
      </right>
      <top style="medium">
        <color indexed="64"/>
      </top>
      <bottom/>
      <diagonal/>
    </border>
    <border>
      <left/>
      <right style="hair">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thin">
        <color indexed="64"/>
      </bottom>
      <diagonal/>
    </border>
    <border>
      <left/>
      <right/>
      <top style="medium">
        <color indexed="64"/>
      </top>
      <bottom/>
      <diagonal/>
    </border>
    <border>
      <left style="medium">
        <color indexed="64"/>
      </left>
      <right/>
      <top style="medium">
        <color indexed="64"/>
      </top>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style="medium">
        <color indexed="64"/>
      </left>
      <right/>
      <top/>
      <bottom style="thin">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right/>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3"/>
      </left>
      <right style="medium">
        <color indexed="64"/>
      </right>
      <top style="medium">
        <color indexed="64"/>
      </top>
      <bottom/>
      <diagonal/>
    </border>
    <border>
      <left/>
      <right style="hair">
        <color indexed="64"/>
      </right>
      <top/>
      <bottom style="thin">
        <color indexed="64"/>
      </bottom>
      <diagonal/>
    </border>
    <border>
      <left/>
      <right style="hair">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hair">
        <color indexed="64"/>
      </right>
      <top style="medium">
        <color indexed="64"/>
      </top>
      <bottom style="thin">
        <color indexed="64"/>
      </bottom>
      <diagonal/>
    </border>
  </borders>
  <cellStyleXfs count="326">
    <xf numFmtId="0" fontId="0" fillId="0" borderId="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9" fillId="21" borderId="2" applyNumberFormat="0" applyAlignment="0" applyProtection="0"/>
    <xf numFmtId="0" fontId="9" fillId="21" borderId="2"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0" borderId="3"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7" fillId="0" borderId="6" applyNumberFormat="0" applyFill="0" applyAlignment="0" applyProtection="0"/>
    <xf numFmtId="0" fontId="17" fillId="0" borderId="6" applyNumberFormat="0" applyFill="0" applyAlignment="0" applyProtection="0"/>
    <xf numFmtId="0" fontId="18" fillId="22" borderId="0" applyNumberFormat="0" applyBorder="0" applyAlignment="0" applyProtection="0"/>
    <xf numFmtId="0" fontId="18" fillId="22" borderId="0" applyNumberFormat="0" applyBorder="0" applyAlignment="0" applyProtection="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 fillId="0" borderId="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cellStyleXfs>
  <cellXfs count="364">
    <xf numFmtId="0" fontId="0" fillId="0" borderId="0" xfId="0"/>
    <xf numFmtId="0" fontId="4" fillId="0" borderId="0" xfId="0" applyFont="1"/>
    <xf numFmtId="0" fontId="24" fillId="0" borderId="0" xfId="126" applyFont="1"/>
    <xf numFmtId="0" fontId="24" fillId="0" borderId="0" xfId="0" applyFont="1" applyProtection="1">
      <protection locked="0"/>
    </xf>
    <xf numFmtId="0" fontId="4" fillId="0" borderId="0" xfId="126" applyProtection="1">
      <protection locked="0"/>
    </xf>
    <xf numFmtId="0" fontId="4" fillId="0" borderId="0" xfId="125" applyFont="1" applyProtection="1">
      <protection locked="0"/>
    </xf>
    <xf numFmtId="0" fontId="4" fillId="0" borderId="0" xfId="0" applyFont="1" applyProtection="1">
      <protection locked="0"/>
    </xf>
    <xf numFmtId="0" fontId="4" fillId="0" borderId="0" xfId="0" applyFont="1" applyAlignment="1" applyProtection="1">
      <alignment horizontal="left"/>
      <protection locked="0"/>
    </xf>
    <xf numFmtId="0" fontId="4" fillId="0" borderId="0" xfId="0" applyFont="1" applyAlignment="1" applyProtection="1">
      <alignment horizontal="right"/>
      <protection locked="0"/>
    </xf>
    <xf numFmtId="0" fontId="24" fillId="0" borderId="0" xfId="126" applyFont="1" applyProtection="1">
      <protection locked="0"/>
    </xf>
    <xf numFmtId="0" fontId="0" fillId="0" borderId="0" xfId="0" applyProtection="1">
      <protection locked="0"/>
    </xf>
    <xf numFmtId="0" fontId="30" fillId="0" borderId="0" xfId="0" applyFont="1"/>
    <xf numFmtId="0" fontId="30" fillId="0" borderId="0" xfId="0" applyFont="1" applyProtection="1">
      <protection locked="0"/>
    </xf>
    <xf numFmtId="0" fontId="31" fillId="0" borderId="0" xfId="0" applyFont="1"/>
    <xf numFmtId="0" fontId="30" fillId="0" borderId="0" xfId="0" applyFont="1" applyAlignment="1">
      <alignment wrapText="1"/>
    </xf>
    <xf numFmtId="0" fontId="30" fillId="24" borderId="35" xfId="325" applyFont="1" applyFill="1" applyBorder="1"/>
    <xf numFmtId="0" fontId="30" fillId="24" borderId="34" xfId="325" applyFont="1" applyFill="1" applyBorder="1"/>
    <xf numFmtId="0" fontId="31" fillId="0" borderId="22" xfId="325" quotePrefix="1" applyFont="1" applyBorder="1" applyAlignment="1">
      <alignment horizontal="right" vertical="center"/>
    </xf>
    <xf numFmtId="0" fontId="31" fillId="0" borderId="14" xfId="325" applyFont="1" applyBorder="1" applyAlignment="1">
      <alignment vertical="center"/>
    </xf>
    <xf numFmtId="49" fontId="31" fillId="0" borderId="62" xfId="325" applyNumberFormat="1" applyFont="1" applyBorder="1" applyAlignment="1" applyProtection="1">
      <alignment horizontal="left" vertical="center"/>
      <protection locked="0"/>
    </xf>
    <xf numFmtId="0" fontId="31" fillId="0" borderId="62" xfId="325" applyFont="1" applyBorder="1" applyAlignment="1" applyProtection="1">
      <alignment horizontal="left" vertical="center"/>
      <protection locked="0"/>
    </xf>
    <xf numFmtId="0" fontId="32" fillId="0" borderId="41" xfId="0" quotePrefix="1" applyFont="1" applyBorder="1" applyAlignment="1">
      <alignment horizontal="right"/>
    </xf>
    <xf numFmtId="0" fontId="31" fillId="0" borderId="63" xfId="325" applyFont="1" applyBorder="1" applyAlignment="1">
      <alignment wrapText="1"/>
    </xf>
    <xf numFmtId="0" fontId="33" fillId="0" borderId="0" xfId="0" applyFont="1" applyProtection="1">
      <protection locked="0"/>
    </xf>
    <xf numFmtId="0" fontId="30" fillId="0" borderId="0" xfId="125" applyFont="1" applyProtection="1">
      <protection locked="0"/>
    </xf>
    <xf numFmtId="0" fontId="31" fillId="0" borderId="0" xfId="125" applyFont="1"/>
    <xf numFmtId="0" fontId="30" fillId="0" borderId="0" xfId="125" applyFont="1"/>
    <xf numFmtId="0" fontId="30" fillId="0" borderId="0" xfId="0" applyFont="1" applyAlignment="1" applyProtection="1">
      <alignment wrapText="1"/>
      <protection locked="0"/>
    </xf>
    <xf numFmtId="0" fontId="30" fillId="0" borderId="0" xfId="126" applyFont="1"/>
    <xf numFmtId="0" fontId="30" fillId="0" borderId="0" xfId="126" applyFont="1" applyProtection="1">
      <protection locked="0"/>
    </xf>
    <xf numFmtId="0" fontId="30" fillId="26" borderId="0" xfId="126" applyFont="1" applyFill="1"/>
    <xf numFmtId="49" fontId="30" fillId="0" borderId="0" xfId="0" applyNumberFormat="1" applyFont="1" applyAlignment="1" applyProtection="1">
      <alignment horizontal="left"/>
      <protection locked="0"/>
    </xf>
    <xf numFmtId="0" fontId="31" fillId="0" borderId="0" xfId="125" applyFont="1" applyAlignment="1">
      <alignment horizontal="left"/>
    </xf>
    <xf numFmtId="0" fontId="30" fillId="0" borderId="0" xfId="125" applyFont="1" applyAlignment="1" applyProtection="1">
      <alignment wrapText="1"/>
      <protection locked="0"/>
    </xf>
    <xf numFmtId="0" fontId="30" fillId="0" borderId="0" xfId="0" applyFont="1" applyAlignment="1" applyProtection="1">
      <alignment horizontal="right"/>
      <protection locked="0"/>
    </xf>
    <xf numFmtId="49" fontId="30" fillId="0" borderId="35" xfId="0" applyNumberFormat="1" applyFont="1" applyBorder="1" applyAlignment="1">
      <alignment horizontal="center" vertical="top" wrapText="1"/>
    </xf>
    <xf numFmtId="49" fontId="30" fillId="0" borderId="34" xfId="0" applyNumberFormat="1" applyFont="1" applyBorder="1" applyAlignment="1">
      <alignment horizontal="center" vertical="top" wrapText="1"/>
    </xf>
    <xf numFmtId="49" fontId="30" fillId="0" borderId="26" xfId="0" applyNumberFormat="1" applyFont="1" applyBorder="1" applyAlignment="1">
      <alignment horizontal="center" vertical="top" wrapText="1"/>
    </xf>
    <xf numFmtId="14" fontId="30" fillId="0" borderId="40" xfId="0" applyNumberFormat="1" applyFont="1" applyBorder="1" applyAlignment="1">
      <alignment horizontal="center" vertical="top" wrapText="1"/>
    </xf>
    <xf numFmtId="14" fontId="30" fillId="0" borderId="32" xfId="0" applyNumberFormat="1" applyFont="1" applyBorder="1" applyAlignment="1">
      <alignment horizontal="center" vertical="top" wrapText="1"/>
    </xf>
    <xf numFmtId="14" fontId="30" fillId="0" borderId="45" xfId="0" applyNumberFormat="1" applyFont="1" applyBorder="1" applyAlignment="1">
      <alignment horizontal="center" vertical="top" wrapText="1"/>
    </xf>
    <xf numFmtId="0" fontId="30" fillId="0" borderId="52" xfId="0" applyFont="1" applyBorder="1" applyAlignment="1">
      <alignment horizontal="center" vertical="top" wrapText="1"/>
    </xf>
    <xf numFmtId="0" fontId="30" fillId="0" borderId="50" xfId="0" applyFont="1" applyBorder="1" applyAlignment="1">
      <alignment horizontal="center" vertical="top" wrapText="1"/>
    </xf>
    <xf numFmtId="0" fontId="30" fillId="0" borderId="24" xfId="0" applyFont="1" applyBorder="1" applyAlignment="1">
      <alignment horizontal="center" vertical="top" wrapText="1"/>
    </xf>
    <xf numFmtId="0" fontId="30" fillId="0" borderId="87" xfId="0" applyFont="1" applyBorder="1" applyAlignment="1">
      <alignment horizontal="center" vertical="top" wrapText="1"/>
    </xf>
    <xf numFmtId="0" fontId="30" fillId="0" borderId="45" xfId="0" applyFont="1" applyBorder="1" applyAlignment="1">
      <alignment horizontal="center" vertical="top" wrapText="1"/>
    </xf>
    <xf numFmtId="49" fontId="30" fillId="0" borderId="12" xfId="0" applyNumberFormat="1" applyFont="1" applyBorder="1" applyAlignment="1">
      <alignment horizontal="right" vertical="top"/>
    </xf>
    <xf numFmtId="0" fontId="30" fillId="0" borderId="15" xfId="0" applyFont="1" applyBorder="1" applyAlignment="1">
      <alignment horizontal="left" vertical="top" indent="1"/>
    </xf>
    <xf numFmtId="164" fontId="30" fillId="26" borderId="56" xfId="81" applyNumberFormat="1" applyFont="1" applyFill="1" applyBorder="1" applyAlignment="1" applyProtection="1">
      <alignment vertical="top"/>
    </xf>
    <xf numFmtId="164" fontId="30" fillId="26" borderId="26" xfId="81" applyNumberFormat="1" applyFont="1" applyFill="1" applyBorder="1" applyAlignment="1" applyProtection="1">
      <alignment vertical="top"/>
    </xf>
    <xf numFmtId="164" fontId="30" fillId="26" borderId="27" xfId="81" applyNumberFormat="1" applyFont="1" applyFill="1" applyBorder="1" applyAlignment="1" applyProtection="1">
      <alignment vertical="top"/>
    </xf>
    <xf numFmtId="164" fontId="30" fillId="26" borderId="0" xfId="81" applyNumberFormat="1" applyFont="1" applyFill="1" applyBorder="1" applyAlignment="1" applyProtection="1">
      <alignment vertical="top"/>
    </xf>
    <xf numFmtId="164" fontId="30" fillId="26" borderId="23" xfId="81" applyNumberFormat="1" applyFont="1" applyFill="1" applyBorder="1" applyAlignment="1" applyProtection="1">
      <alignment vertical="top"/>
    </xf>
    <xf numFmtId="49" fontId="30" fillId="0" borderId="13" xfId="0" applyNumberFormat="1" applyFont="1" applyBorder="1" applyAlignment="1">
      <alignment horizontal="right" vertical="top"/>
    </xf>
    <xf numFmtId="0" fontId="30" fillId="0" borderId="11" xfId="0" applyFont="1" applyBorder="1" applyAlignment="1">
      <alignment vertical="top"/>
    </xf>
    <xf numFmtId="164" fontId="30" fillId="27" borderId="23" xfId="81" applyNumberFormat="1" applyFont="1" applyFill="1" applyBorder="1" applyAlignment="1" applyProtection="1">
      <alignment vertical="top"/>
    </xf>
    <xf numFmtId="164" fontId="30" fillId="27" borderId="46" xfId="81" applyNumberFormat="1" applyFont="1" applyFill="1" applyBorder="1" applyAlignment="1" applyProtection="1">
      <alignment vertical="top"/>
    </xf>
    <xf numFmtId="164" fontId="30" fillId="27" borderId="27" xfId="81" applyNumberFormat="1" applyFont="1" applyFill="1" applyBorder="1" applyAlignment="1" applyProtection="1">
      <alignment vertical="top"/>
    </xf>
    <xf numFmtId="49" fontId="30" fillId="26" borderId="13" xfId="0" applyNumberFormat="1" applyFont="1" applyFill="1" applyBorder="1" applyAlignment="1">
      <alignment horizontal="right" vertical="top"/>
    </xf>
    <xf numFmtId="0" fontId="30" fillId="26" borderId="21" xfId="0" applyFont="1" applyFill="1" applyBorder="1" applyAlignment="1">
      <alignment horizontal="left" vertical="top"/>
    </xf>
    <xf numFmtId="164" fontId="30" fillId="26" borderId="37" xfId="81" applyNumberFormat="1" applyFont="1" applyFill="1" applyBorder="1" applyAlignment="1" applyProtection="1">
      <alignment vertical="top"/>
    </xf>
    <xf numFmtId="164" fontId="30" fillId="26" borderId="47" xfId="81" applyNumberFormat="1" applyFont="1" applyFill="1" applyBorder="1" applyAlignment="1" applyProtection="1">
      <alignment vertical="top"/>
    </xf>
    <xf numFmtId="164" fontId="30" fillId="26" borderId="86" xfId="81" applyNumberFormat="1" applyFont="1" applyFill="1" applyBorder="1" applyAlignment="1" applyProtection="1">
      <alignment vertical="top"/>
    </xf>
    <xf numFmtId="164" fontId="30" fillId="26" borderId="58" xfId="81" applyNumberFormat="1" applyFont="1" applyFill="1" applyBorder="1" applyAlignment="1" applyProtection="1">
      <alignment vertical="top"/>
    </xf>
    <xf numFmtId="164" fontId="30" fillId="26" borderId="36" xfId="81" applyNumberFormat="1" applyFont="1" applyFill="1" applyBorder="1" applyAlignment="1" applyProtection="1">
      <alignment vertical="top"/>
    </xf>
    <xf numFmtId="164" fontId="30" fillId="26" borderId="46" xfId="81" applyNumberFormat="1" applyFont="1" applyFill="1" applyBorder="1" applyAlignment="1" applyProtection="1">
      <alignment vertical="top"/>
    </xf>
    <xf numFmtId="164" fontId="30" fillId="26" borderId="57" xfId="81" applyNumberFormat="1" applyFont="1" applyFill="1" applyBorder="1" applyAlignment="1" applyProtection="1">
      <alignment vertical="top"/>
    </xf>
    <xf numFmtId="164" fontId="30" fillId="26" borderId="20" xfId="81" applyNumberFormat="1" applyFont="1" applyFill="1" applyBorder="1" applyAlignment="1" applyProtection="1">
      <alignment vertical="top"/>
    </xf>
    <xf numFmtId="49" fontId="30" fillId="0" borderId="11" xfId="0" applyNumberFormat="1" applyFont="1" applyBorder="1" applyAlignment="1">
      <alignment horizontal="right" vertical="top"/>
    </xf>
    <xf numFmtId="0" fontId="34" fillId="26" borderId="19" xfId="0" applyFont="1" applyFill="1" applyBorder="1" applyAlignment="1">
      <alignment vertical="top"/>
    </xf>
    <xf numFmtId="164" fontId="30" fillId="0" borderId="23" xfId="81" applyNumberFormat="1" applyFont="1" applyFill="1" applyBorder="1" applyAlignment="1" applyProtection="1">
      <alignment vertical="top"/>
      <protection locked="0"/>
    </xf>
    <xf numFmtId="164" fontId="30" fillId="0" borderId="46" xfId="81" applyNumberFormat="1" applyFont="1" applyFill="1" applyBorder="1" applyAlignment="1" applyProtection="1">
      <alignment vertical="top"/>
      <protection locked="0"/>
    </xf>
    <xf numFmtId="166" fontId="30" fillId="0" borderId="27" xfId="81" applyNumberFormat="1" applyFont="1" applyFill="1" applyBorder="1" applyAlignment="1" applyProtection="1">
      <alignment vertical="top"/>
      <protection locked="0"/>
    </xf>
    <xf numFmtId="166" fontId="30" fillId="0" borderId="57" xfId="81" applyNumberFormat="1" applyFont="1" applyFill="1" applyBorder="1" applyAlignment="1" applyProtection="1">
      <alignment vertical="top"/>
      <protection locked="0"/>
    </xf>
    <xf numFmtId="166" fontId="30" fillId="0" borderId="23" xfId="81" applyNumberFormat="1" applyFont="1" applyFill="1" applyBorder="1" applyAlignment="1" applyProtection="1">
      <alignment vertical="top"/>
      <protection locked="0"/>
    </xf>
    <xf numFmtId="166" fontId="30" fillId="0" borderId="20" xfId="81" applyNumberFormat="1" applyFont="1" applyFill="1" applyBorder="1" applyAlignment="1" applyProtection="1">
      <alignment vertical="top"/>
      <protection locked="0"/>
    </xf>
    <xf numFmtId="166" fontId="30" fillId="0" borderId="46" xfId="81" applyNumberFormat="1" applyFont="1" applyFill="1" applyBorder="1" applyAlignment="1" applyProtection="1">
      <alignment vertical="top"/>
      <protection locked="0"/>
    </xf>
    <xf numFmtId="166" fontId="30" fillId="0" borderId="23" xfId="81" applyNumberFormat="1" applyFont="1" applyBorder="1" applyAlignment="1" applyProtection="1">
      <alignment vertical="top"/>
      <protection locked="0"/>
    </xf>
    <xf numFmtId="164" fontId="30" fillId="27" borderId="29" xfId="81" applyNumberFormat="1" applyFont="1" applyFill="1" applyBorder="1" applyAlignment="1" applyProtection="1">
      <alignment vertical="top"/>
    </xf>
    <xf numFmtId="164" fontId="30" fillId="27" borderId="43" xfId="81" applyNumberFormat="1" applyFont="1" applyFill="1" applyBorder="1" applyAlignment="1" applyProtection="1">
      <alignment vertical="top"/>
    </xf>
    <xf numFmtId="0" fontId="30" fillId="0" borderId="11" xfId="0" applyFont="1" applyBorder="1"/>
    <xf numFmtId="0" fontId="30" fillId="26" borderId="11" xfId="0" applyFont="1" applyFill="1" applyBorder="1" applyAlignment="1">
      <alignment vertical="top"/>
    </xf>
    <xf numFmtId="0" fontId="30" fillId="0" borderId="11" xfId="0" applyFont="1" applyBorder="1" applyAlignment="1">
      <alignment horizontal="left" vertical="top" indent="1"/>
    </xf>
    <xf numFmtId="165" fontId="30" fillId="0" borderId="23" xfId="62" applyNumberFormat="1" applyFont="1" applyFill="1" applyBorder="1" applyAlignment="1" applyProtection="1">
      <alignment vertical="top"/>
      <protection locked="0"/>
    </xf>
    <xf numFmtId="165" fontId="30" fillId="0" borderId="27" xfId="62" applyNumberFormat="1" applyFont="1" applyFill="1" applyBorder="1" applyAlignment="1" applyProtection="1">
      <alignment vertical="top"/>
      <protection locked="0"/>
    </xf>
    <xf numFmtId="38" fontId="30" fillId="0" borderId="46" xfId="81" applyNumberFormat="1" applyFont="1" applyFill="1" applyBorder="1" applyAlignment="1" applyProtection="1">
      <alignment vertical="top"/>
      <protection locked="0"/>
    </xf>
    <xf numFmtId="165" fontId="30" fillId="27" borderId="24" xfId="62" applyNumberFormat="1" applyFont="1" applyFill="1" applyBorder="1" applyAlignment="1" applyProtection="1">
      <alignment vertical="top"/>
    </xf>
    <xf numFmtId="165" fontId="30" fillId="27" borderId="48" xfId="62" applyNumberFormat="1" applyFont="1" applyFill="1" applyBorder="1" applyAlignment="1" applyProtection="1">
      <alignment vertical="top"/>
    </xf>
    <xf numFmtId="0" fontId="30" fillId="26" borderId="12" xfId="0" applyFont="1" applyFill="1" applyBorder="1" applyAlignment="1">
      <alignment vertical="top"/>
    </xf>
    <xf numFmtId="0" fontId="30" fillId="26" borderId="15" xfId="0" applyFont="1" applyFill="1" applyBorder="1" applyAlignment="1">
      <alignment vertical="top"/>
    </xf>
    <xf numFmtId="0" fontId="30" fillId="26" borderId="16" xfId="0" applyFont="1" applyFill="1" applyBorder="1" applyAlignment="1">
      <alignment horizontal="left" vertical="top" indent="1"/>
    </xf>
    <xf numFmtId="165" fontId="30" fillId="25" borderId="34" xfId="62" applyNumberFormat="1" applyFont="1" applyFill="1" applyBorder="1" applyAlignment="1" applyProtection="1">
      <alignment vertical="top"/>
    </xf>
    <xf numFmtId="0" fontId="30" fillId="25" borderId="35" xfId="0" applyFont="1" applyFill="1" applyBorder="1"/>
    <xf numFmtId="165" fontId="30" fillId="25" borderId="26" xfId="62" applyNumberFormat="1" applyFont="1" applyFill="1" applyBorder="1" applyAlignment="1" applyProtection="1">
      <alignment vertical="top"/>
    </xf>
    <xf numFmtId="0" fontId="30" fillId="26" borderId="19" xfId="0" applyFont="1" applyFill="1" applyBorder="1" applyAlignment="1">
      <alignment vertical="top"/>
    </xf>
    <xf numFmtId="0" fontId="30" fillId="26" borderId="21" xfId="0" applyFont="1" applyFill="1" applyBorder="1" applyAlignment="1">
      <alignment vertical="top"/>
    </xf>
    <xf numFmtId="0" fontId="30" fillId="26" borderId="17" xfId="0" applyFont="1" applyFill="1" applyBorder="1" applyAlignment="1">
      <alignment horizontal="left" vertical="top" indent="1"/>
    </xf>
    <xf numFmtId="165" fontId="30" fillId="25" borderId="0" xfId="62" applyNumberFormat="1" applyFont="1" applyFill="1" applyBorder="1" applyAlignment="1" applyProtection="1">
      <alignment vertical="top"/>
    </xf>
    <xf numFmtId="0" fontId="30" fillId="25" borderId="29" xfId="0" applyFont="1" applyFill="1" applyBorder="1"/>
    <xf numFmtId="165" fontId="30" fillId="25" borderId="43" xfId="62" applyNumberFormat="1" applyFont="1" applyFill="1" applyBorder="1" applyAlignment="1" applyProtection="1">
      <alignment vertical="top"/>
    </xf>
    <xf numFmtId="49" fontId="30" fillId="0" borderId="22" xfId="0" applyNumberFormat="1" applyFont="1" applyBorder="1" applyAlignment="1">
      <alignment horizontal="right" vertical="top"/>
    </xf>
    <xf numFmtId="0" fontId="30" fillId="0" borderId="18" xfId="0" applyFont="1" applyBorder="1" applyAlignment="1">
      <alignment horizontal="left" vertical="top" indent="1"/>
    </xf>
    <xf numFmtId="0" fontId="30" fillId="0" borderId="18" xfId="0" applyFont="1" applyBorder="1" applyAlignment="1">
      <alignment vertical="top"/>
    </xf>
    <xf numFmtId="166" fontId="30" fillId="0" borderId="21" xfId="0" applyNumberFormat="1" applyFont="1" applyBorder="1" applyAlignment="1" applyProtection="1">
      <alignment vertical="top"/>
      <protection locked="0"/>
    </xf>
    <xf numFmtId="164" fontId="30" fillId="25" borderId="0" xfId="81" applyNumberFormat="1" applyFont="1" applyFill="1" applyBorder="1" applyProtection="1"/>
    <xf numFmtId="164" fontId="30" fillId="25" borderId="43" xfId="81" applyNumberFormat="1" applyFont="1" applyFill="1" applyBorder="1" applyProtection="1"/>
    <xf numFmtId="49" fontId="30" fillId="0" borderId="41" xfId="0" applyNumberFormat="1" applyFont="1" applyBorder="1" applyAlignment="1">
      <alignment horizontal="right" vertical="top"/>
    </xf>
    <xf numFmtId="0" fontId="30" fillId="0" borderId="42" xfId="0" applyFont="1" applyBorder="1" applyAlignment="1">
      <alignment horizontal="left" vertical="top" indent="1"/>
    </xf>
    <xf numFmtId="0" fontId="30" fillId="0" borderId="42" xfId="0" applyFont="1" applyBorder="1" applyAlignment="1">
      <alignment vertical="top"/>
    </xf>
    <xf numFmtId="166" fontId="30" fillId="0" borderId="53" xfId="0" applyNumberFormat="1" applyFont="1" applyBorder="1" applyAlignment="1" applyProtection="1">
      <alignment vertical="top"/>
      <protection locked="0"/>
    </xf>
    <xf numFmtId="164" fontId="30" fillId="25" borderId="32" xfId="81" applyNumberFormat="1" applyFont="1" applyFill="1" applyBorder="1" applyProtection="1"/>
    <xf numFmtId="0" fontId="30" fillId="25" borderId="40" xfId="0" applyFont="1" applyFill="1" applyBorder="1"/>
    <xf numFmtId="164" fontId="30" fillId="25" borderId="45" xfId="81" applyNumberFormat="1" applyFont="1" applyFill="1" applyBorder="1" applyProtection="1"/>
    <xf numFmtId="164" fontId="30" fillId="0" borderId="0" xfId="81" applyNumberFormat="1" applyFont="1" applyBorder="1" applyProtection="1">
      <protection locked="0"/>
    </xf>
    <xf numFmtId="0" fontId="31" fillId="0" borderId="0" xfId="126" applyFont="1"/>
    <xf numFmtId="14" fontId="30" fillId="0" borderId="0" xfId="0" applyNumberFormat="1" applyFont="1" applyAlignment="1" applyProtection="1">
      <alignment wrapText="1"/>
      <protection locked="0"/>
    </xf>
    <xf numFmtId="0" fontId="31" fillId="0" borderId="0" xfId="126" applyFont="1" applyAlignment="1" applyProtection="1">
      <alignment vertical="top"/>
      <protection locked="0"/>
    </xf>
    <xf numFmtId="0" fontId="35" fillId="0" borderId="0" xfId="199" applyFont="1" applyProtection="1"/>
    <xf numFmtId="0" fontId="30" fillId="0" borderId="37" xfId="0" applyFont="1" applyBorder="1" applyAlignment="1">
      <alignment horizontal="center" vertical="top" wrapText="1"/>
    </xf>
    <xf numFmtId="0" fontId="30" fillId="0" borderId="44" xfId="0" applyFont="1" applyBorder="1" applyAlignment="1">
      <alignment horizontal="center" vertical="top" wrapText="1"/>
    </xf>
    <xf numFmtId="0" fontId="30" fillId="26" borderId="30" xfId="0" applyFont="1" applyFill="1" applyBorder="1" applyAlignment="1">
      <alignment horizontal="center" vertical="top"/>
    </xf>
    <xf numFmtId="0" fontId="30" fillId="26" borderId="31" xfId="0" applyFont="1" applyFill="1" applyBorder="1" applyAlignment="1">
      <alignment horizontal="center" vertical="top"/>
    </xf>
    <xf numFmtId="0" fontId="30" fillId="26" borderId="25" xfId="0" applyFont="1" applyFill="1" applyBorder="1" applyAlignment="1">
      <alignment horizontal="center" vertical="top"/>
    </xf>
    <xf numFmtId="166" fontId="30" fillId="0" borderId="23" xfId="81" applyNumberFormat="1" applyFont="1" applyFill="1" applyBorder="1" applyAlignment="1" applyProtection="1">
      <alignment horizontal="center" vertical="top"/>
      <protection locked="0"/>
    </xf>
    <xf numFmtId="166" fontId="30" fillId="0" borderId="43" xfId="81" applyNumberFormat="1" applyFont="1" applyFill="1" applyBorder="1" applyAlignment="1" applyProtection="1">
      <alignment horizontal="center" vertical="top"/>
      <protection locked="0"/>
    </xf>
    <xf numFmtId="49" fontId="30" fillId="26" borderId="19" xfId="0" applyNumberFormat="1" applyFont="1" applyFill="1" applyBorder="1" applyAlignment="1">
      <alignment horizontal="right" vertical="top"/>
    </xf>
    <xf numFmtId="2" fontId="30" fillId="26" borderId="21" xfId="0" applyNumberFormat="1" applyFont="1" applyFill="1" applyBorder="1" applyAlignment="1">
      <alignment horizontal="right" vertical="top"/>
    </xf>
    <xf numFmtId="164" fontId="30" fillId="26" borderId="37" xfId="81" applyNumberFormat="1" applyFont="1" applyFill="1" applyBorder="1" applyAlignment="1" applyProtection="1">
      <alignment horizontal="center" vertical="top"/>
    </xf>
    <xf numFmtId="164" fontId="30" fillId="26" borderId="44" xfId="81" applyNumberFormat="1" applyFont="1" applyFill="1" applyBorder="1" applyAlignment="1" applyProtection="1">
      <alignment horizontal="center" vertical="top"/>
    </xf>
    <xf numFmtId="164" fontId="30" fillId="26" borderId="33" xfId="81" applyNumberFormat="1" applyFont="1" applyFill="1" applyBorder="1" applyAlignment="1" applyProtection="1">
      <alignment horizontal="center" vertical="top"/>
    </xf>
    <xf numFmtId="164" fontId="30" fillId="26" borderId="23" xfId="81" applyNumberFormat="1" applyFont="1" applyFill="1" applyBorder="1" applyAlignment="1" applyProtection="1">
      <alignment horizontal="center" vertical="top"/>
    </xf>
    <xf numFmtId="164" fontId="30" fillId="26" borderId="43" xfId="81" applyNumberFormat="1" applyFont="1" applyFill="1" applyBorder="1" applyAlignment="1" applyProtection="1">
      <alignment horizontal="center" vertical="top"/>
    </xf>
    <xf numFmtId="164" fontId="30" fillId="26" borderId="0" xfId="81" applyNumberFormat="1" applyFont="1" applyFill="1" applyBorder="1" applyAlignment="1" applyProtection="1">
      <alignment horizontal="center" vertical="top"/>
    </xf>
    <xf numFmtId="164" fontId="30" fillId="25" borderId="43" xfId="81" applyNumberFormat="1" applyFont="1" applyFill="1" applyBorder="1" applyAlignment="1" applyProtection="1">
      <alignment horizontal="center" vertical="top"/>
    </xf>
    <xf numFmtId="164" fontId="30" fillId="25" borderId="23" xfId="81" applyNumberFormat="1" applyFont="1" applyFill="1" applyBorder="1" applyAlignment="1" applyProtection="1">
      <alignment horizontal="center" vertical="top"/>
    </xf>
    <xf numFmtId="164" fontId="30" fillId="25" borderId="0" xfId="81" applyNumberFormat="1" applyFont="1" applyFill="1" applyBorder="1" applyAlignment="1" applyProtection="1">
      <alignment horizontal="center" vertical="top"/>
    </xf>
    <xf numFmtId="166" fontId="30" fillId="0" borderId="0" xfId="81" applyNumberFormat="1" applyFont="1" applyFill="1" applyBorder="1" applyAlignment="1" applyProtection="1">
      <alignment horizontal="center" vertical="top"/>
      <protection locked="0"/>
    </xf>
    <xf numFmtId="0" fontId="30" fillId="0" borderId="11" xfId="0" quotePrefix="1" applyFont="1" applyBorder="1" applyAlignment="1">
      <alignment horizontal="right" vertical="top"/>
    </xf>
    <xf numFmtId="164" fontId="30" fillId="25" borderId="46" xfId="81" applyNumberFormat="1" applyFont="1" applyFill="1" applyBorder="1" applyAlignment="1" applyProtection="1">
      <alignment horizontal="center" vertical="top"/>
    </xf>
    <xf numFmtId="164" fontId="30" fillId="25" borderId="57" xfId="81" applyNumberFormat="1" applyFont="1" applyFill="1" applyBorder="1" applyAlignment="1" applyProtection="1">
      <alignment horizontal="center" vertical="top"/>
    </xf>
    <xf numFmtId="164" fontId="30" fillId="26" borderId="46" xfId="81" applyNumberFormat="1" applyFont="1" applyFill="1" applyBorder="1" applyAlignment="1" applyProtection="1">
      <alignment horizontal="center" vertical="top"/>
    </xf>
    <xf numFmtId="164" fontId="30" fillId="26" borderId="57" xfId="81" applyNumberFormat="1" applyFont="1" applyFill="1" applyBorder="1" applyAlignment="1" applyProtection="1">
      <alignment horizontal="center" vertical="top"/>
    </xf>
    <xf numFmtId="166" fontId="30" fillId="0" borderId="46" xfId="81" applyNumberFormat="1" applyFont="1" applyFill="1" applyBorder="1" applyAlignment="1" applyProtection="1">
      <alignment horizontal="center" vertical="top"/>
      <protection locked="0"/>
    </xf>
    <xf numFmtId="166" fontId="30" fillId="0" borderId="57" xfId="81" applyNumberFormat="1" applyFont="1" applyFill="1" applyBorder="1" applyAlignment="1" applyProtection="1">
      <alignment horizontal="center" vertical="top"/>
      <protection locked="0"/>
    </xf>
    <xf numFmtId="0" fontId="30" fillId="0" borderId="11" xfId="0" quotePrefix="1" applyFont="1" applyBorder="1" applyAlignment="1">
      <alignment vertical="top"/>
    </xf>
    <xf numFmtId="0" fontId="36" fillId="0" borderId="0" xfId="0" applyFont="1" applyProtection="1">
      <protection locked="0"/>
    </xf>
    <xf numFmtId="164" fontId="30" fillId="26" borderId="24" xfId="81" applyNumberFormat="1" applyFont="1" applyFill="1" applyBorder="1" applyAlignment="1" applyProtection="1">
      <alignment horizontal="center" vertical="top"/>
    </xf>
    <xf numFmtId="164" fontId="30" fillId="26" borderId="45" xfId="81" applyNumberFormat="1" applyFont="1" applyFill="1" applyBorder="1" applyAlignment="1" applyProtection="1">
      <alignment horizontal="center" vertical="top"/>
    </xf>
    <xf numFmtId="164" fontId="30" fillId="26" borderId="32" xfId="81" applyNumberFormat="1" applyFont="1" applyFill="1" applyBorder="1" applyAlignment="1" applyProtection="1">
      <alignment horizontal="center" vertical="top"/>
    </xf>
    <xf numFmtId="0" fontId="31" fillId="0" borderId="0" xfId="126" applyFont="1" applyAlignment="1">
      <alignment horizontal="left" vertical="top" wrapText="1"/>
    </xf>
    <xf numFmtId="164" fontId="30" fillId="0" borderId="0" xfId="0" applyNumberFormat="1" applyFont="1" applyProtection="1">
      <protection locked="0"/>
    </xf>
    <xf numFmtId="0" fontId="30" fillId="26" borderId="0" xfId="0" applyFont="1" applyFill="1" applyAlignment="1">
      <alignment horizontal="left"/>
    </xf>
    <xf numFmtId="49" fontId="30" fillId="26" borderId="0" xfId="0" applyNumberFormat="1" applyFont="1" applyFill="1" applyAlignment="1">
      <alignment horizontal="left"/>
    </xf>
    <xf numFmtId="0" fontId="31" fillId="28" borderId="10" xfId="0" applyFont="1" applyFill="1" applyBorder="1" applyAlignment="1">
      <alignment horizontal="center"/>
    </xf>
    <xf numFmtId="0" fontId="30" fillId="0" borderId="10" xfId="0" applyFont="1" applyBorder="1" applyAlignment="1">
      <alignment horizontal="center"/>
    </xf>
    <xf numFmtId="0" fontId="31" fillId="28" borderId="74" xfId="0" applyFont="1" applyFill="1" applyBorder="1" applyAlignment="1">
      <alignment horizontal="left" indent="1"/>
    </xf>
    <xf numFmtId="0" fontId="30" fillId="0" borderId="75" xfId="0" applyFont="1" applyBorder="1" applyAlignment="1" applyProtection="1">
      <alignment horizontal="left" wrapText="1" indent="3"/>
      <protection locked="0"/>
    </xf>
    <xf numFmtId="0" fontId="30" fillId="0" borderId="75" xfId="0" applyFont="1" applyBorder="1" applyAlignment="1">
      <alignment horizontal="left" indent="2"/>
    </xf>
    <xf numFmtId="0" fontId="30" fillId="0" borderId="82" xfId="0" applyFont="1" applyBorder="1" applyAlignment="1">
      <alignment horizontal="left" indent="2"/>
    </xf>
    <xf numFmtId="0" fontId="30" fillId="0" borderId="80" xfId="0" applyFont="1" applyBorder="1" applyAlignment="1">
      <alignment horizontal="left" indent="2"/>
    </xf>
    <xf numFmtId="0" fontId="31" fillId="28" borderId="28" xfId="0" applyFont="1" applyFill="1" applyBorder="1" applyAlignment="1">
      <alignment horizontal="center"/>
    </xf>
    <xf numFmtId="0" fontId="30" fillId="0" borderId="28" xfId="0" applyFont="1" applyBorder="1" applyAlignment="1">
      <alignment horizontal="center"/>
    </xf>
    <xf numFmtId="0" fontId="30" fillId="0" borderId="0" xfId="0" applyFont="1" applyAlignment="1">
      <alignment horizontal="center"/>
    </xf>
    <xf numFmtId="0" fontId="31" fillId="29" borderId="55" xfId="0" applyFont="1" applyFill="1" applyBorder="1" applyAlignment="1">
      <alignment horizontal="left" indent="1"/>
    </xf>
    <xf numFmtId="0" fontId="30" fillId="28" borderId="76" xfId="0" applyFont="1" applyFill="1" applyBorder="1" applyAlignment="1">
      <alignment horizontal="left"/>
    </xf>
    <xf numFmtId="0" fontId="30" fillId="29" borderId="76" xfId="0" applyFont="1" applyFill="1" applyBorder="1" applyAlignment="1">
      <alignment horizontal="left" indent="2"/>
    </xf>
    <xf numFmtId="0" fontId="30" fillId="28" borderId="79" xfId="0" applyFont="1" applyFill="1" applyBorder="1" applyAlignment="1">
      <alignment horizontal="left"/>
    </xf>
    <xf numFmtId="0" fontId="30" fillId="28" borderId="81" xfId="0" applyFont="1" applyFill="1" applyBorder="1" applyAlignment="1">
      <alignment horizontal="left"/>
    </xf>
    <xf numFmtId="0" fontId="30" fillId="29" borderId="77" xfId="0" applyFont="1" applyFill="1" applyBorder="1" applyAlignment="1">
      <alignment horizontal="left" indent="2"/>
    </xf>
    <xf numFmtId="0" fontId="30" fillId="24" borderId="76" xfId="324" applyFont="1" applyFill="1" applyBorder="1" applyAlignment="1">
      <alignment horizontal="left"/>
    </xf>
    <xf numFmtId="0" fontId="30" fillId="28" borderId="33" xfId="0" applyFont="1" applyFill="1" applyBorder="1" applyAlignment="1">
      <alignment horizontal="left"/>
    </xf>
    <xf numFmtId="0" fontId="30" fillId="28" borderId="32" xfId="0" applyFont="1" applyFill="1" applyBorder="1" applyAlignment="1">
      <alignment horizontal="left"/>
    </xf>
    <xf numFmtId="0" fontId="30" fillId="0" borderId="0" xfId="126" applyFont="1" applyAlignment="1">
      <alignment horizontal="left"/>
    </xf>
    <xf numFmtId="49" fontId="30" fillId="0" borderId="65" xfId="125" applyNumberFormat="1" applyFont="1" applyBorder="1" applyAlignment="1">
      <alignment horizontal="right"/>
    </xf>
    <xf numFmtId="49" fontId="30" fillId="0" borderId="66" xfId="126" applyNumberFormat="1" applyFont="1" applyBorder="1" applyAlignment="1">
      <alignment horizontal="left" vertical="top" indent="1"/>
    </xf>
    <xf numFmtId="0" fontId="30" fillId="0" borderId="26" xfId="126" applyFont="1" applyBorder="1"/>
    <xf numFmtId="49" fontId="30" fillId="0" borderId="67" xfId="125" applyNumberFormat="1" applyFont="1" applyBorder="1" applyAlignment="1">
      <alignment horizontal="right"/>
    </xf>
    <xf numFmtId="0" fontId="30" fillId="0" borderId="43" xfId="126" applyFont="1" applyBorder="1" applyAlignment="1">
      <alignment horizontal="left" vertical="top" indent="1"/>
    </xf>
    <xf numFmtId="0" fontId="30" fillId="0" borderId="43" xfId="126" applyFont="1" applyBorder="1" applyAlignment="1">
      <alignment horizontal="left" vertical="top" wrapText="1" indent="1"/>
    </xf>
    <xf numFmtId="49" fontId="30" fillId="26" borderId="67" xfId="125" applyNumberFormat="1" applyFont="1" applyFill="1" applyBorder="1" applyAlignment="1">
      <alignment horizontal="right"/>
    </xf>
    <xf numFmtId="0" fontId="30" fillId="26" borderId="44" xfId="126" applyFont="1" applyFill="1" applyBorder="1" applyAlignment="1">
      <alignment horizontal="left" vertical="top" indent="1"/>
    </xf>
    <xf numFmtId="49" fontId="30" fillId="0" borderId="68" xfId="125" applyNumberFormat="1" applyFont="1" applyBorder="1" applyAlignment="1">
      <alignment horizontal="right"/>
    </xf>
    <xf numFmtId="0" fontId="30" fillId="26" borderId="43" xfId="125" applyFont="1" applyFill="1" applyBorder="1" applyAlignment="1">
      <alignment horizontal="left" vertical="top" indent="1"/>
    </xf>
    <xf numFmtId="0" fontId="30" fillId="0" borderId="25" xfId="0" applyFont="1" applyBorder="1" applyAlignment="1">
      <alignment vertical="top"/>
    </xf>
    <xf numFmtId="0" fontId="30" fillId="0" borderId="31" xfId="125" applyFont="1" applyBorder="1" applyAlignment="1">
      <alignment horizontal="left" vertical="top" indent="1"/>
    </xf>
    <xf numFmtId="49" fontId="30" fillId="26" borderId="71" xfId="125" applyNumberFormat="1" applyFont="1" applyFill="1" applyBorder="1" applyAlignment="1">
      <alignment horizontal="right"/>
    </xf>
    <xf numFmtId="0" fontId="30" fillId="26" borderId="33" xfId="0" applyFont="1" applyFill="1" applyBorder="1" applyAlignment="1">
      <alignment vertical="top"/>
    </xf>
    <xf numFmtId="0" fontId="30" fillId="26" borderId="44" xfId="125" applyFont="1" applyFill="1" applyBorder="1" applyAlignment="1">
      <alignment horizontal="left" vertical="top" indent="1"/>
    </xf>
    <xf numFmtId="0" fontId="31" fillId="0" borderId="67" xfId="126" applyFont="1" applyBorder="1"/>
    <xf numFmtId="0" fontId="30" fillId="0" borderId="43" xfId="125" applyFont="1" applyBorder="1"/>
    <xf numFmtId="49" fontId="30" fillId="26" borderId="69" xfId="125" applyNumberFormat="1" applyFont="1" applyFill="1" applyBorder="1" applyAlignment="1">
      <alignment horizontal="right"/>
    </xf>
    <xf numFmtId="0" fontId="30" fillId="26" borderId="32" xfId="0" applyFont="1" applyFill="1" applyBorder="1" applyAlignment="1">
      <alignment vertical="top"/>
    </xf>
    <xf numFmtId="0" fontId="30" fillId="26" borderId="45" xfId="125" applyFont="1" applyFill="1" applyBorder="1" applyAlignment="1">
      <alignment horizontal="left" vertical="top" indent="1"/>
    </xf>
    <xf numFmtId="0" fontId="31" fillId="0" borderId="0" xfId="126" applyFont="1" applyProtection="1">
      <protection locked="0"/>
    </xf>
    <xf numFmtId="0" fontId="31" fillId="0" borderId="0" xfId="126" applyFont="1" applyAlignment="1">
      <alignment vertical="top"/>
    </xf>
    <xf numFmtId="0" fontId="30" fillId="0" borderId="28" xfId="125" applyFont="1" applyBorder="1" applyAlignment="1">
      <alignment horizontal="center"/>
    </xf>
    <xf numFmtId="0" fontId="30" fillId="0" borderId="38" xfId="125" applyFont="1" applyBorder="1" applyAlignment="1">
      <alignment horizontal="center"/>
    </xf>
    <xf numFmtId="0" fontId="30" fillId="0" borderId="39" xfId="125" applyFont="1" applyBorder="1" applyAlignment="1">
      <alignment horizontal="center"/>
    </xf>
    <xf numFmtId="0" fontId="30" fillId="0" borderId="52" xfId="125" applyFont="1" applyBorder="1" applyAlignment="1">
      <alignment horizontal="center"/>
    </xf>
    <xf numFmtId="0" fontId="30" fillId="0" borderId="51" xfId="125" applyFont="1" applyBorder="1" applyAlignment="1">
      <alignment horizontal="center"/>
    </xf>
    <xf numFmtId="0" fontId="37" fillId="0" borderId="59" xfId="125" applyFont="1" applyBorder="1" applyAlignment="1">
      <alignment horizontal="center"/>
    </xf>
    <xf numFmtId="0" fontId="37" fillId="0" borderId="55" xfId="125" applyFont="1" applyBorder="1" applyAlignment="1">
      <alignment horizontal="center"/>
    </xf>
    <xf numFmtId="0" fontId="37" fillId="0" borderId="60" xfId="125" applyFont="1" applyBorder="1" applyAlignment="1">
      <alignment horizontal="center"/>
    </xf>
    <xf numFmtId="0" fontId="30" fillId="26" borderId="61" xfId="91" applyNumberFormat="1" applyFont="1" applyFill="1" applyBorder="1" applyAlignment="1" applyProtection="1">
      <alignment vertical="top"/>
    </xf>
    <xf numFmtId="0" fontId="30" fillId="26" borderId="25" xfId="91" applyNumberFormat="1" applyFont="1" applyFill="1" applyBorder="1" applyAlignment="1" applyProtection="1">
      <alignment vertical="top"/>
    </xf>
    <xf numFmtId="0" fontId="30" fillId="26" borderId="31" xfId="91" applyNumberFormat="1" applyFont="1" applyFill="1" applyBorder="1" applyAlignment="1" applyProtection="1">
      <alignment vertical="top"/>
    </xf>
    <xf numFmtId="164" fontId="30" fillId="0" borderId="29" xfId="81" applyNumberFormat="1" applyFont="1" applyFill="1" applyBorder="1" applyAlignment="1" applyProtection="1">
      <alignment horizontal="center" vertical="top"/>
      <protection locked="0"/>
    </xf>
    <xf numFmtId="164" fontId="30" fillId="0" borderId="0" xfId="81" applyNumberFormat="1" applyFont="1" applyFill="1" applyBorder="1" applyAlignment="1" applyProtection="1">
      <alignment horizontal="center" vertical="top"/>
      <protection locked="0"/>
    </xf>
    <xf numFmtId="164" fontId="30" fillId="0" borderId="29" xfId="92" applyNumberFormat="1" applyFont="1" applyFill="1" applyBorder="1" applyAlignment="1" applyProtection="1">
      <alignment vertical="top"/>
      <protection locked="0"/>
    </xf>
    <xf numFmtId="164" fontId="30" fillId="0" borderId="0" xfId="81" applyNumberFormat="1" applyFont="1" applyFill="1" applyBorder="1" applyAlignment="1" applyProtection="1">
      <alignment vertical="top"/>
      <protection locked="0"/>
    </xf>
    <xf numFmtId="164" fontId="30" fillId="27" borderId="0" xfId="91" applyNumberFormat="1" applyFont="1" applyFill="1" applyBorder="1" applyAlignment="1" applyProtection="1">
      <alignment vertical="top"/>
    </xf>
    <xf numFmtId="164" fontId="30" fillId="27" borderId="43" xfId="91" applyNumberFormat="1" applyFont="1" applyFill="1" applyBorder="1" applyAlignment="1" applyProtection="1">
      <alignment vertical="top"/>
    </xf>
    <xf numFmtId="164" fontId="30" fillId="27" borderId="0" xfId="81" applyNumberFormat="1" applyFont="1" applyFill="1" applyBorder="1" applyAlignment="1" applyProtection="1">
      <alignment horizontal="center" vertical="top"/>
    </xf>
    <xf numFmtId="0" fontId="30" fillId="26" borderId="49" xfId="91" applyNumberFormat="1" applyFont="1" applyFill="1" applyBorder="1" applyAlignment="1" applyProtection="1">
      <alignment vertical="top"/>
    </xf>
    <xf numFmtId="0" fontId="30" fillId="26" borderId="33" xfId="81" applyNumberFormat="1" applyFont="1" applyFill="1" applyBorder="1" applyAlignment="1" applyProtection="1">
      <alignment vertical="top"/>
    </xf>
    <xf numFmtId="0" fontId="30" fillId="26" borderId="44" xfId="81" applyNumberFormat="1" applyFont="1" applyFill="1" applyBorder="1" applyAlignment="1" applyProtection="1">
      <alignment vertical="top"/>
    </xf>
    <xf numFmtId="0" fontId="30" fillId="26" borderId="29" xfId="91" applyNumberFormat="1" applyFont="1" applyFill="1" applyBorder="1" applyAlignment="1" applyProtection="1">
      <alignment vertical="top"/>
    </xf>
    <xf numFmtId="0" fontId="30" fillId="26" borderId="43" xfId="91" applyNumberFormat="1" applyFont="1" applyFill="1" applyBorder="1" applyAlignment="1" applyProtection="1">
      <alignment vertical="top"/>
    </xf>
    <xf numFmtId="164" fontId="30" fillId="0" borderId="29" xfId="81" applyNumberFormat="1" applyFont="1" applyFill="1" applyBorder="1" applyAlignment="1" applyProtection="1">
      <alignment vertical="top"/>
      <protection locked="0"/>
    </xf>
    <xf numFmtId="164" fontId="30" fillId="27" borderId="0" xfId="81" applyNumberFormat="1" applyFont="1" applyFill="1" applyBorder="1" applyAlignment="1" applyProtection="1">
      <alignment vertical="top"/>
    </xf>
    <xf numFmtId="0" fontId="30" fillId="26" borderId="29" xfId="126" applyFont="1" applyFill="1" applyBorder="1" applyAlignment="1">
      <alignment horizontal="center" vertical="top"/>
    </xf>
    <xf numFmtId="0" fontId="30" fillId="26" borderId="0" xfId="126" applyFont="1" applyFill="1" applyAlignment="1">
      <alignment horizontal="center" vertical="top"/>
    </xf>
    <xf numFmtId="0" fontId="30" fillId="26" borderId="43" xfId="126" applyFont="1" applyFill="1" applyBorder="1" applyAlignment="1">
      <alignment horizontal="center" vertical="top"/>
    </xf>
    <xf numFmtId="3" fontId="30" fillId="0" borderId="54" xfId="126" applyNumberFormat="1" applyFont="1" applyBorder="1" applyAlignment="1" applyProtection="1">
      <alignment horizontal="center" vertical="top"/>
      <protection locked="0"/>
    </xf>
    <xf numFmtId="3" fontId="30" fillId="0" borderId="18" xfId="126" applyNumberFormat="1" applyFont="1" applyBorder="1" applyAlignment="1" applyProtection="1">
      <alignment horizontal="center" vertical="top"/>
      <protection locked="0"/>
    </xf>
    <xf numFmtId="37" fontId="30" fillId="27" borderId="18" xfId="126" applyNumberFormat="1" applyFont="1" applyFill="1" applyBorder="1" applyAlignment="1">
      <alignment horizontal="center" vertical="top"/>
    </xf>
    <xf numFmtId="37" fontId="30" fillId="27" borderId="70" xfId="126" applyNumberFormat="1" applyFont="1" applyFill="1" applyBorder="1" applyAlignment="1">
      <alignment horizontal="center" vertical="top"/>
    </xf>
    <xf numFmtId="3" fontId="30" fillId="0" borderId="61" xfId="126" applyNumberFormat="1" applyFont="1" applyBorder="1" applyAlignment="1" applyProtection="1">
      <alignment horizontal="center" vertical="top"/>
      <protection locked="0"/>
    </xf>
    <xf numFmtId="37" fontId="30" fillId="27" borderId="25" xfId="126" applyNumberFormat="1" applyFont="1" applyFill="1" applyBorder="1" applyAlignment="1">
      <alignment horizontal="center" vertical="top"/>
    </xf>
    <xf numFmtId="0" fontId="30" fillId="26" borderId="54" xfId="126" applyFont="1" applyFill="1" applyBorder="1" applyAlignment="1">
      <alignment horizontal="center" vertical="top"/>
    </xf>
    <xf numFmtId="0" fontId="30" fillId="26" borderId="18" xfId="126" applyFont="1" applyFill="1" applyBorder="1" applyAlignment="1">
      <alignment horizontal="center" vertical="top"/>
    </xf>
    <xf numFmtId="0" fontId="30" fillId="26" borderId="70" xfId="126" applyFont="1" applyFill="1" applyBorder="1" applyAlignment="1">
      <alignment horizontal="center" vertical="top"/>
    </xf>
    <xf numFmtId="0" fontId="30" fillId="26" borderId="61" xfId="125" applyFont="1" applyFill="1" applyBorder="1"/>
    <xf numFmtId="0" fontId="30" fillId="26" borderId="25" xfId="125" applyFont="1" applyFill="1" applyBorder="1"/>
    <xf numFmtId="0" fontId="30" fillId="26" borderId="31" xfId="125" applyFont="1" applyFill="1" applyBorder="1"/>
    <xf numFmtId="164" fontId="30" fillId="26" borderId="25" xfId="91" applyNumberFormat="1" applyFont="1" applyFill="1" applyBorder="1" applyAlignment="1" applyProtection="1"/>
    <xf numFmtId="0" fontId="30" fillId="26" borderId="25" xfId="0" applyFont="1" applyFill="1" applyBorder="1"/>
    <xf numFmtId="0" fontId="30" fillId="25" borderId="29" xfId="125" applyFont="1" applyFill="1" applyBorder="1"/>
    <xf numFmtId="0" fontId="30" fillId="25" borderId="0" xfId="125" applyFont="1" applyFill="1"/>
    <xf numFmtId="167" fontId="30" fillId="27" borderId="0" xfId="125" applyNumberFormat="1" applyFont="1" applyFill="1"/>
    <xf numFmtId="0" fontId="30" fillId="26" borderId="40" xfId="126" applyFont="1" applyFill="1" applyBorder="1" applyAlignment="1">
      <alignment horizontal="center" vertical="top"/>
    </xf>
    <xf numFmtId="0" fontId="30" fillId="26" borderId="32" xfId="126" applyFont="1" applyFill="1" applyBorder="1" applyAlignment="1">
      <alignment horizontal="center" vertical="top"/>
    </xf>
    <xf numFmtId="0" fontId="30" fillId="26" borderId="45" xfId="126" applyFont="1" applyFill="1" applyBorder="1" applyAlignment="1">
      <alignment horizontal="center" vertical="top"/>
    </xf>
    <xf numFmtId="49" fontId="31" fillId="26" borderId="0" xfId="125" applyNumberFormat="1" applyFont="1" applyFill="1" applyAlignment="1">
      <alignment horizontal="left"/>
    </xf>
    <xf numFmtId="0" fontId="31" fillId="0" borderId="0" xfId="126" applyFont="1" applyAlignment="1">
      <alignment horizontal="left"/>
    </xf>
    <xf numFmtId="0" fontId="31" fillId="0" borderId="0" xfId="0" applyFont="1" applyProtection="1">
      <protection locked="0"/>
    </xf>
    <xf numFmtId="0" fontId="34" fillId="0" borderId="0" xfId="0" applyFont="1"/>
    <xf numFmtId="0" fontId="31" fillId="0" borderId="0" xfId="0" applyFont="1" applyAlignment="1">
      <alignment horizontal="center"/>
    </xf>
    <xf numFmtId="0" fontId="31" fillId="24" borderId="38" xfId="0" applyFont="1" applyFill="1" applyBorder="1" applyAlignment="1">
      <alignment horizontal="center"/>
    </xf>
    <xf numFmtId="0" fontId="30" fillId="0" borderId="15" xfId="125" applyFont="1" applyBorder="1" applyAlignment="1">
      <alignment wrapText="1"/>
    </xf>
    <xf numFmtId="0" fontId="30" fillId="0" borderId="31" xfId="0" applyFont="1" applyBorder="1" applyAlignment="1">
      <alignment wrapText="1"/>
    </xf>
    <xf numFmtId="0" fontId="31" fillId="0" borderId="0" xfId="126" applyFont="1" applyAlignment="1">
      <alignment vertical="top" wrapText="1"/>
    </xf>
    <xf numFmtId="0" fontId="31" fillId="0" borderId="15" xfId="0" applyFont="1" applyBorder="1" applyAlignment="1">
      <alignment vertical="top"/>
    </xf>
    <xf numFmtId="0" fontId="31" fillId="0" borderId="25" xfId="0" applyFont="1" applyBorder="1" applyAlignment="1">
      <alignment vertical="top"/>
    </xf>
    <xf numFmtId="0" fontId="31" fillId="0" borderId="21" xfId="0" applyFont="1" applyBorder="1" applyAlignment="1">
      <alignment vertical="top"/>
    </xf>
    <xf numFmtId="0" fontId="31" fillId="0" borderId="33" xfId="0" applyFont="1" applyBorder="1" applyAlignment="1">
      <alignment vertical="top"/>
    </xf>
    <xf numFmtId="0" fontId="31" fillId="0" borderId="15" xfId="0" applyFont="1" applyBorder="1" applyAlignment="1">
      <alignment vertical="top" wrapText="1"/>
    </xf>
    <xf numFmtId="0" fontId="39" fillId="0" borderId="17" xfId="0" applyFont="1" applyBorder="1" applyAlignment="1">
      <alignment vertical="top"/>
    </xf>
    <xf numFmtId="0" fontId="31" fillId="0" borderId="16" xfId="0" applyFont="1" applyBorder="1" applyAlignment="1">
      <alignment vertical="top" wrapText="1"/>
    </xf>
    <xf numFmtId="0" fontId="31" fillId="24" borderId="28" xfId="0" applyFont="1" applyFill="1" applyBorder="1"/>
    <xf numFmtId="0" fontId="31" fillId="24" borderId="38" xfId="0" applyFont="1" applyFill="1" applyBorder="1"/>
    <xf numFmtId="0" fontId="31" fillId="30" borderId="28" xfId="0" applyFont="1" applyFill="1" applyBorder="1" applyAlignment="1">
      <alignment vertical="center" wrapText="1"/>
    </xf>
    <xf numFmtId="0" fontId="31" fillId="30" borderId="28" xfId="0" applyFont="1" applyFill="1" applyBorder="1" applyAlignment="1">
      <alignment vertical="center"/>
    </xf>
    <xf numFmtId="0" fontId="30" fillId="30" borderId="38" xfId="0" applyFont="1" applyFill="1" applyBorder="1" applyAlignment="1">
      <alignment vertical="center"/>
    </xf>
    <xf numFmtId="0" fontId="31" fillId="30" borderId="38" xfId="0" applyFont="1" applyFill="1" applyBorder="1" applyAlignment="1">
      <alignment vertical="center"/>
    </xf>
    <xf numFmtId="0" fontId="30" fillId="30" borderId="39" xfId="0" applyFont="1" applyFill="1" applyBorder="1" applyAlignment="1">
      <alignment vertical="center"/>
    </xf>
    <xf numFmtId="0" fontId="31" fillId="31" borderId="34" xfId="0" applyFont="1" applyFill="1" applyBorder="1"/>
    <xf numFmtId="0" fontId="31" fillId="31" borderId="35" xfId="0" applyFont="1" applyFill="1" applyBorder="1" applyAlignment="1">
      <alignment horizontal="right"/>
    </xf>
    <xf numFmtId="0" fontId="31" fillId="31" borderId="34" xfId="0" applyFont="1" applyFill="1" applyBorder="1" applyAlignment="1">
      <alignment horizontal="right"/>
    </xf>
    <xf numFmtId="0" fontId="31" fillId="31" borderId="26" xfId="0" applyFont="1" applyFill="1" applyBorder="1" applyAlignment="1">
      <alignment vertical="center"/>
    </xf>
    <xf numFmtId="0" fontId="31" fillId="31" borderId="35" xfId="0" applyFont="1" applyFill="1" applyBorder="1" applyAlignment="1">
      <alignment horizontal="right" vertical="center"/>
    </xf>
    <xf numFmtId="0" fontId="31" fillId="31" borderId="26" xfId="0" applyFont="1" applyFill="1" applyBorder="1" applyAlignment="1">
      <alignment horizontal="right" vertical="center"/>
    </xf>
    <xf numFmtId="0" fontId="31" fillId="24" borderId="39" xfId="0" applyFont="1" applyFill="1" applyBorder="1"/>
    <xf numFmtId="0" fontId="30" fillId="26" borderId="66" xfId="0" applyFont="1" applyFill="1" applyBorder="1" applyAlignment="1">
      <alignment vertical="center" wrapText="1"/>
    </xf>
    <xf numFmtId="0" fontId="31" fillId="0" borderId="0" xfId="0" applyFont="1" applyAlignment="1">
      <alignment vertical="center"/>
    </xf>
    <xf numFmtId="0" fontId="30" fillId="30" borderId="38" xfId="0" applyFont="1" applyFill="1" applyBorder="1" applyAlignment="1">
      <alignment vertical="center" wrapText="1"/>
    </xf>
    <xf numFmtId="0" fontId="30" fillId="30" borderId="39" xfId="0" applyFont="1" applyFill="1" applyBorder="1" applyAlignment="1">
      <alignment vertical="center" wrapText="1"/>
    </xf>
    <xf numFmtId="0" fontId="31" fillId="30" borderId="38" xfId="0" applyFont="1" applyFill="1" applyBorder="1" applyAlignment="1">
      <alignment horizontal="left" vertical="center"/>
    </xf>
    <xf numFmtId="0" fontId="31" fillId="31" borderId="38" xfId="0" applyFont="1" applyFill="1" applyBorder="1"/>
    <xf numFmtId="0" fontId="31" fillId="31" borderId="28" xfId="0" applyFont="1" applyFill="1" applyBorder="1" applyAlignment="1">
      <alignment horizontal="right"/>
    </xf>
    <xf numFmtId="0" fontId="31" fillId="31" borderId="38" xfId="0" applyFont="1" applyFill="1" applyBorder="1" applyAlignment="1">
      <alignment horizontal="right"/>
    </xf>
    <xf numFmtId="0" fontId="31" fillId="31" borderId="38" xfId="0" applyFont="1" applyFill="1" applyBorder="1" applyAlignment="1">
      <alignment horizontal="left"/>
    </xf>
    <xf numFmtId="0" fontId="28"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30" fillId="29" borderId="78" xfId="0" applyFont="1" applyFill="1" applyBorder="1"/>
    <xf numFmtId="0" fontId="30" fillId="29" borderId="60" xfId="0" applyFont="1" applyFill="1" applyBorder="1"/>
    <xf numFmtId="0" fontId="30" fillId="0" borderId="78" xfId="0" applyFont="1" applyBorder="1" applyAlignment="1" applyProtection="1">
      <alignment wrapText="1"/>
      <protection locked="0"/>
    </xf>
    <xf numFmtId="0" fontId="38" fillId="0" borderId="0" xfId="0" applyFont="1" applyAlignment="1">
      <alignment vertical="center"/>
    </xf>
    <xf numFmtId="0" fontId="31" fillId="0" borderId="11" xfId="0" applyFont="1" applyBorder="1" applyAlignment="1">
      <alignment vertical="top"/>
    </xf>
    <xf numFmtId="0" fontId="31" fillId="0" borderId="0" xfId="0" applyFont="1" applyAlignment="1">
      <alignment vertical="top"/>
    </xf>
    <xf numFmtId="0" fontId="31" fillId="0" borderId="25" xfId="0" applyFont="1" applyBorder="1" applyAlignment="1">
      <alignment vertical="top" wrapText="1"/>
    </xf>
    <xf numFmtId="0" fontId="39" fillId="0" borderId="0" xfId="0" applyFont="1" applyAlignment="1">
      <alignment vertical="top"/>
    </xf>
    <xf numFmtId="0" fontId="31" fillId="31" borderId="28" xfId="125" applyFont="1" applyFill="1" applyBorder="1"/>
    <xf numFmtId="0" fontId="31" fillId="30" borderId="28" xfId="125" applyFont="1" applyFill="1" applyBorder="1" applyAlignment="1">
      <alignment vertical="center"/>
    </xf>
    <xf numFmtId="0" fontId="31" fillId="24" borderId="28" xfId="125" applyFont="1" applyFill="1" applyBorder="1"/>
    <xf numFmtId="0" fontId="30" fillId="24" borderId="38" xfId="0" applyFont="1" applyFill="1" applyBorder="1"/>
    <xf numFmtId="0" fontId="30" fillId="24" borderId="39" xfId="0" applyFont="1" applyFill="1" applyBorder="1"/>
    <xf numFmtId="0" fontId="31" fillId="31" borderId="35" xfId="125" applyFont="1" applyFill="1" applyBorder="1" applyAlignment="1">
      <alignment vertical="center"/>
    </xf>
    <xf numFmtId="0" fontId="31" fillId="31" borderId="28" xfId="125" applyFont="1" applyFill="1" applyBorder="1" applyAlignment="1">
      <alignment vertical="center"/>
    </xf>
    <xf numFmtId="0" fontId="31" fillId="31" borderId="38" xfId="125" applyFont="1" applyFill="1" applyBorder="1" applyAlignment="1">
      <alignment vertical="center"/>
    </xf>
    <xf numFmtId="0" fontId="31" fillId="31" borderId="39" xfId="125" applyFont="1" applyFill="1" applyBorder="1" applyAlignment="1">
      <alignment vertical="center"/>
    </xf>
    <xf numFmtId="0" fontId="31" fillId="31" borderId="38" xfId="125" applyFont="1" applyFill="1" applyBorder="1" applyAlignment="1">
      <alignment horizontal="right" vertical="center"/>
    </xf>
    <xf numFmtId="0" fontId="30" fillId="29" borderId="83" xfId="0" applyFont="1" applyFill="1" applyBorder="1" applyAlignment="1">
      <alignment vertical="top"/>
    </xf>
    <xf numFmtId="0" fontId="30" fillId="29" borderId="84" xfId="0" applyFont="1" applyFill="1" applyBorder="1" applyAlignment="1">
      <alignment vertical="top"/>
    </xf>
    <xf numFmtId="0" fontId="30" fillId="0" borderId="54" xfId="0" applyFont="1" applyBorder="1" applyProtection="1">
      <protection locked="0"/>
    </xf>
    <xf numFmtId="0" fontId="30" fillId="0" borderId="70" xfId="0" applyFont="1" applyBorder="1" applyProtection="1">
      <protection locked="0"/>
    </xf>
    <xf numFmtId="0" fontId="30" fillId="0" borderId="68" xfId="0" applyFont="1" applyBorder="1"/>
    <xf numFmtId="0" fontId="30" fillId="0" borderId="54" xfId="0" applyFont="1" applyBorder="1" applyAlignment="1">
      <alignment vertical="top"/>
    </xf>
    <xf numFmtId="0" fontId="30" fillId="0" borderId="54" xfId="0" applyFont="1" applyBorder="1"/>
    <xf numFmtId="0" fontId="30" fillId="0" borderId="54" xfId="0" applyFont="1" applyBorder="1" applyAlignment="1" applyProtection="1">
      <alignment vertical="top" wrapText="1"/>
      <protection locked="0"/>
    </xf>
    <xf numFmtId="0" fontId="30" fillId="0" borderId="70" xfId="0" applyFont="1" applyBorder="1" applyAlignment="1" applyProtection="1">
      <alignment vertical="top" wrapText="1"/>
      <protection locked="0"/>
    </xf>
    <xf numFmtId="0" fontId="30" fillId="29" borderId="54" xfId="0" applyFont="1" applyFill="1" applyBorder="1" applyAlignment="1">
      <alignment wrapText="1"/>
    </xf>
    <xf numFmtId="0" fontId="30" fillId="29" borderId="70" xfId="0" applyFont="1" applyFill="1" applyBorder="1" applyAlignment="1">
      <alignment wrapText="1"/>
    </xf>
    <xf numFmtId="0" fontId="31" fillId="24" borderId="31" xfId="0" applyFont="1" applyFill="1" applyBorder="1"/>
    <xf numFmtId="0" fontId="30" fillId="24" borderId="88" xfId="0" applyFont="1" applyFill="1" applyBorder="1"/>
    <xf numFmtId="49" fontId="30" fillId="0" borderId="0" xfId="0" applyNumberFormat="1" applyFont="1" applyAlignment="1" applyProtection="1">
      <alignment wrapText="1"/>
      <protection locked="0"/>
    </xf>
    <xf numFmtId="0" fontId="30" fillId="26" borderId="0" xfId="0" applyFont="1" applyFill="1"/>
    <xf numFmtId="49" fontId="30" fillId="26" borderId="0" xfId="125" applyNumberFormat="1" applyFont="1" applyFill="1"/>
    <xf numFmtId="49" fontId="30" fillId="26" borderId="0" xfId="0" applyNumberFormat="1" applyFont="1" applyFill="1"/>
    <xf numFmtId="0" fontId="31" fillId="31" borderId="34" xfId="0" applyFont="1" applyFill="1" applyBorder="1" applyAlignment="1">
      <alignment horizontal="center" vertical="center"/>
    </xf>
    <xf numFmtId="0" fontId="31" fillId="31" borderId="34" xfId="0" applyFont="1" applyFill="1" applyBorder="1" applyAlignment="1">
      <alignment vertical="center"/>
    </xf>
    <xf numFmtId="0" fontId="30" fillId="0" borderId="67" xfId="125" applyFont="1" applyBorder="1" applyAlignment="1">
      <alignment horizontal="right" vertical="center"/>
    </xf>
    <xf numFmtId="0" fontId="30" fillId="24" borderId="85" xfId="325" applyFont="1" applyFill="1" applyBorder="1" applyAlignment="1">
      <alignment horizontal="center"/>
    </xf>
    <xf numFmtId="0" fontId="30" fillId="26" borderId="21" xfId="0" applyFont="1" applyFill="1" applyBorder="1" applyAlignment="1">
      <alignment vertical="center" wrapText="1"/>
    </xf>
    <xf numFmtId="49" fontId="30" fillId="0" borderId="0" xfId="0" applyNumberFormat="1" applyFont="1"/>
    <xf numFmtId="0" fontId="31" fillId="0" borderId="73" xfId="0" applyFont="1" applyBorder="1" applyAlignment="1">
      <alignment horizontal="center"/>
    </xf>
    <xf numFmtId="0" fontId="31" fillId="28" borderId="73" xfId="0" applyFont="1" applyFill="1" applyBorder="1" applyAlignment="1">
      <alignment horizontal="center"/>
    </xf>
    <xf numFmtId="0" fontId="30" fillId="0" borderId="69" xfId="0" applyFont="1" applyBorder="1" applyAlignment="1" applyProtection="1">
      <alignment horizontal="left" wrapText="1" indent="3"/>
      <protection locked="0"/>
    </xf>
    <xf numFmtId="0" fontId="30" fillId="0" borderId="84" xfId="0" applyFont="1" applyBorder="1" applyAlignment="1" applyProtection="1">
      <alignment wrapText="1"/>
      <protection locked="0"/>
    </xf>
    <xf numFmtId="0" fontId="31" fillId="24" borderId="65" xfId="0" applyFont="1" applyFill="1" applyBorder="1" applyAlignment="1">
      <alignment vertical="top" wrapText="1"/>
    </xf>
    <xf numFmtId="0" fontId="31" fillId="0" borderId="12" xfId="0" applyFont="1" applyBorder="1" applyAlignment="1">
      <alignment horizontal="center"/>
    </xf>
    <xf numFmtId="0" fontId="30" fillId="0" borderId="89" xfId="0" applyFont="1" applyBorder="1"/>
    <xf numFmtId="0" fontId="31" fillId="24" borderId="72" xfId="0" applyFont="1" applyFill="1" applyBorder="1" applyAlignment="1">
      <alignment vertical="top" wrapText="1"/>
    </xf>
    <xf numFmtId="0" fontId="31" fillId="24" borderId="22" xfId="0" applyFont="1" applyFill="1" applyBorder="1" applyAlignment="1">
      <alignment vertical="top" wrapText="1"/>
    </xf>
    <xf numFmtId="0" fontId="30" fillId="0" borderId="10" xfId="0" applyFont="1" applyBorder="1" applyAlignment="1">
      <alignment wrapText="1"/>
    </xf>
    <xf numFmtId="0" fontId="30" fillId="0" borderId="26" xfId="0" applyFont="1" applyBorder="1" applyProtection="1">
      <protection locked="0"/>
    </xf>
    <xf numFmtId="0" fontId="30" fillId="0" borderId="70" xfId="0" applyFont="1" applyBorder="1" applyAlignment="1" applyProtection="1">
      <alignment vertical="top"/>
      <protection locked="0"/>
    </xf>
    <xf numFmtId="0" fontId="30" fillId="26" borderId="0" xfId="125" applyFont="1" applyFill="1" applyAlignment="1">
      <alignment horizontal="left"/>
    </xf>
    <xf numFmtId="0" fontId="30" fillId="26" borderId="0" xfId="125" applyFont="1" applyFill="1" applyProtection="1">
      <protection locked="0"/>
    </xf>
    <xf numFmtId="37" fontId="30" fillId="0" borderId="46" xfId="81" applyNumberFormat="1" applyFont="1" applyFill="1" applyBorder="1" applyAlignment="1" applyProtection="1">
      <alignment vertical="top"/>
      <protection locked="0"/>
    </xf>
    <xf numFmtId="0" fontId="4" fillId="26" borderId="0" xfId="125" applyFont="1" applyFill="1" applyProtection="1">
      <protection locked="0"/>
    </xf>
    <xf numFmtId="0" fontId="29" fillId="0" borderId="0" xfId="0" applyFont="1" applyAlignment="1" applyProtection="1">
      <alignment vertical="center"/>
      <protection locked="0"/>
    </xf>
    <xf numFmtId="0" fontId="38" fillId="0" borderId="0" xfId="0" applyFont="1" applyAlignment="1">
      <alignment horizontal="center" vertical="center"/>
    </xf>
    <xf numFmtId="0" fontId="30" fillId="0" borderId="0" xfId="0" applyFont="1" applyAlignment="1">
      <alignment horizontal="left" vertical="top" indent="1"/>
    </xf>
    <xf numFmtId="0" fontId="30" fillId="0" borderId="0" xfId="0" applyFont="1" applyAlignment="1">
      <alignment horizontal="left" vertical="top" wrapText="1" indent="1"/>
    </xf>
    <xf numFmtId="0" fontId="30" fillId="0" borderId="0" xfId="0" applyFont="1" applyAlignment="1">
      <alignment vertical="top"/>
    </xf>
    <xf numFmtId="0" fontId="30" fillId="26" borderId="0" xfId="0" applyFont="1" applyFill="1" applyAlignment="1">
      <alignment horizontal="left" vertical="top" indent="1"/>
    </xf>
    <xf numFmtId="166" fontId="30" fillId="0" borderId="27" xfId="81" applyNumberFormat="1" applyFont="1" applyBorder="1" applyAlignment="1" applyProtection="1">
      <alignment vertical="top"/>
      <protection locked="0"/>
    </xf>
    <xf numFmtId="165" fontId="30" fillId="27" borderId="87" xfId="62" applyNumberFormat="1" applyFont="1" applyFill="1" applyBorder="1" applyAlignment="1" applyProtection="1">
      <alignment vertical="top"/>
    </xf>
    <xf numFmtId="166" fontId="30" fillId="0" borderId="43" xfId="81" applyNumberFormat="1" applyFont="1" applyFill="1" applyBorder="1" applyAlignment="1" applyProtection="1">
      <alignment vertical="top"/>
      <protection locked="0"/>
    </xf>
    <xf numFmtId="165" fontId="30" fillId="0" borderId="43" xfId="62" applyNumberFormat="1" applyFont="1" applyFill="1" applyBorder="1" applyAlignment="1" applyProtection="1">
      <alignment vertical="top"/>
      <protection locked="0"/>
    </xf>
    <xf numFmtId="0" fontId="39" fillId="0" borderId="33" xfId="0" applyFont="1" applyBorder="1" applyAlignment="1">
      <alignment vertical="top"/>
    </xf>
    <xf numFmtId="0" fontId="30" fillId="0" borderId="25" xfId="0" applyFont="1" applyBorder="1" applyAlignment="1">
      <alignment horizontal="left" vertical="top" indent="1"/>
    </xf>
    <xf numFmtId="0" fontId="30" fillId="26" borderId="33" xfId="0" applyFont="1" applyFill="1" applyBorder="1" applyAlignment="1">
      <alignment horizontal="left" vertical="top" indent="1"/>
    </xf>
    <xf numFmtId="0" fontId="30" fillId="26" borderId="33" xfId="0" applyFont="1" applyFill="1" applyBorder="1" applyAlignment="1">
      <alignment horizontal="left" vertical="top" wrapText="1" indent="1"/>
    </xf>
    <xf numFmtId="0" fontId="30" fillId="0" borderId="90" xfId="0" applyFont="1" applyBorder="1" applyAlignment="1">
      <alignment horizontal="center" vertical="top" wrapText="1"/>
    </xf>
    <xf numFmtId="0" fontId="30" fillId="0" borderId="60" xfId="0" applyFont="1" applyBorder="1" applyAlignment="1">
      <alignment horizontal="center" vertical="top" wrapText="1"/>
    </xf>
    <xf numFmtId="166" fontId="30" fillId="0" borderId="29" xfId="81" applyNumberFormat="1" applyFont="1" applyFill="1" applyBorder="1" applyAlignment="1" applyProtection="1">
      <alignment horizontal="center" vertical="top"/>
      <protection locked="0"/>
    </xf>
    <xf numFmtId="0" fontId="31" fillId="0" borderId="64" xfId="325" applyFont="1" applyBorder="1" applyProtection="1">
      <protection locked="0"/>
    </xf>
    <xf numFmtId="164" fontId="30" fillId="27" borderId="29" xfId="81" applyNumberFormat="1" applyFont="1" applyFill="1" applyBorder="1" applyAlignment="1" applyProtection="1">
      <alignment horizontal="center" vertical="top"/>
    </xf>
    <xf numFmtId="167" fontId="30" fillId="27" borderId="43" xfId="125" applyNumberFormat="1" applyFont="1" applyFill="1" applyBorder="1"/>
    <xf numFmtId="0" fontId="4" fillId="0" borderId="78" xfId="0" applyFont="1" applyBorder="1" applyAlignment="1" applyProtection="1">
      <alignment wrapText="1"/>
      <protection locked="0"/>
    </xf>
    <xf numFmtId="0" fontId="40" fillId="0" borderId="78" xfId="0" applyFont="1" applyBorder="1" applyAlignment="1" applyProtection="1">
      <alignment wrapText="1"/>
      <protection locked="0"/>
    </xf>
  </cellXfs>
  <cellStyles count="326">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alculation 3" xfId="53" xr:uid="{00000000-0005-0000-0000-000034000000}"/>
    <cellStyle name="Calculation 4" xfId="54" xr:uid="{00000000-0005-0000-0000-000035000000}"/>
    <cellStyle name="Calculation 5" xfId="55" xr:uid="{00000000-0005-0000-0000-000036000000}"/>
    <cellStyle name="Calculation 6" xfId="56" xr:uid="{00000000-0005-0000-0000-000037000000}"/>
    <cellStyle name="Calculation 7" xfId="57" xr:uid="{00000000-0005-0000-0000-000038000000}"/>
    <cellStyle name="Calculation 8" xfId="58" xr:uid="{00000000-0005-0000-0000-000039000000}"/>
    <cellStyle name="Calculation 9" xfId="59" xr:uid="{00000000-0005-0000-0000-00003A000000}"/>
    <cellStyle name="Check Cell" xfId="60" builtinId="23" customBuiltin="1"/>
    <cellStyle name="Check Cell 2" xfId="61" xr:uid="{00000000-0005-0000-0000-00003C000000}"/>
    <cellStyle name="Comma" xfId="62" builtinId="3"/>
    <cellStyle name="Comma 2" xfId="63" xr:uid="{00000000-0005-0000-0000-00003E000000}"/>
    <cellStyle name="Comma 2 2" xfId="64" xr:uid="{00000000-0005-0000-0000-00003F000000}"/>
    <cellStyle name="Comma 2 2 2" xfId="65" xr:uid="{00000000-0005-0000-0000-000040000000}"/>
    <cellStyle name="Comma 2 2 3" xfId="66" xr:uid="{00000000-0005-0000-0000-000041000000}"/>
    <cellStyle name="Comma 2 2 4" xfId="67" xr:uid="{00000000-0005-0000-0000-000042000000}"/>
    <cellStyle name="Comma 2 2 5" xfId="68" xr:uid="{00000000-0005-0000-0000-000043000000}"/>
    <cellStyle name="Comma 2 2 6" xfId="69" xr:uid="{00000000-0005-0000-0000-000044000000}"/>
    <cellStyle name="Comma 2 2 7" xfId="70" xr:uid="{00000000-0005-0000-0000-000045000000}"/>
    <cellStyle name="Comma 2 2 8" xfId="71" xr:uid="{00000000-0005-0000-0000-000046000000}"/>
    <cellStyle name="Comma 3" xfId="72" xr:uid="{00000000-0005-0000-0000-000047000000}"/>
    <cellStyle name="Comma 3 2" xfId="73" xr:uid="{00000000-0005-0000-0000-000048000000}"/>
    <cellStyle name="Comma 3 3" xfId="74" xr:uid="{00000000-0005-0000-0000-000049000000}"/>
    <cellStyle name="Comma 3 4" xfId="75" xr:uid="{00000000-0005-0000-0000-00004A000000}"/>
    <cellStyle name="Comma 3 5" xfId="76" xr:uid="{00000000-0005-0000-0000-00004B000000}"/>
    <cellStyle name="Comma 3 6" xfId="77" xr:uid="{00000000-0005-0000-0000-00004C000000}"/>
    <cellStyle name="Comma 3 7" xfId="78" xr:uid="{00000000-0005-0000-0000-00004D000000}"/>
    <cellStyle name="Comma 3 8" xfId="79" xr:uid="{00000000-0005-0000-0000-00004E000000}"/>
    <cellStyle name="Comma 4" xfId="80" xr:uid="{00000000-0005-0000-0000-00004F000000}"/>
    <cellStyle name="Currency" xfId="81" builtinId="4"/>
    <cellStyle name="Currency 2" xfId="82" xr:uid="{00000000-0005-0000-0000-000051000000}"/>
    <cellStyle name="Currency 2 2" xfId="83" xr:uid="{00000000-0005-0000-0000-000052000000}"/>
    <cellStyle name="Currency 2 2 2" xfId="84" xr:uid="{00000000-0005-0000-0000-000053000000}"/>
    <cellStyle name="Currency 2 2 3" xfId="85" xr:uid="{00000000-0005-0000-0000-000054000000}"/>
    <cellStyle name="Currency 2 2 4" xfId="86" xr:uid="{00000000-0005-0000-0000-000055000000}"/>
    <cellStyle name="Currency 2 2 5" xfId="87" xr:uid="{00000000-0005-0000-0000-000056000000}"/>
    <cellStyle name="Currency 2 2 6" xfId="88" xr:uid="{00000000-0005-0000-0000-000057000000}"/>
    <cellStyle name="Currency 2 2 7" xfId="89" xr:uid="{00000000-0005-0000-0000-000058000000}"/>
    <cellStyle name="Currency 2 2 8" xfId="90" xr:uid="{00000000-0005-0000-0000-000059000000}"/>
    <cellStyle name="Currency 3" xfId="91" xr:uid="{00000000-0005-0000-0000-00005A000000}"/>
    <cellStyle name="Currency 3 2" xfId="92" xr:uid="{00000000-0005-0000-0000-00005B000000}"/>
    <cellStyle name="Currency 3 3" xfId="93" xr:uid="{00000000-0005-0000-0000-00005C000000}"/>
    <cellStyle name="Currency 3 4" xfId="94" xr:uid="{00000000-0005-0000-0000-00005D000000}"/>
    <cellStyle name="Currency 3 5" xfId="95" xr:uid="{00000000-0005-0000-0000-00005E000000}"/>
    <cellStyle name="Currency 3 6" xfId="96" xr:uid="{00000000-0005-0000-0000-00005F000000}"/>
    <cellStyle name="Currency 3 7" xfId="97" xr:uid="{00000000-0005-0000-0000-000060000000}"/>
    <cellStyle name="Currency 3 8" xfId="98" xr:uid="{00000000-0005-0000-0000-000061000000}"/>
    <cellStyle name="Currency 4" xfId="99" xr:uid="{00000000-0005-0000-0000-000062000000}"/>
    <cellStyle name="Explanatory Text" xfId="100" builtinId="53" customBuiltin="1"/>
    <cellStyle name="Explanatory Text 2" xfId="101" xr:uid="{00000000-0005-0000-0000-000064000000}"/>
    <cellStyle name="Good" xfId="102" builtinId="26" customBuiltin="1"/>
    <cellStyle name="Good 2" xfId="103" xr:uid="{00000000-0005-0000-0000-000066000000}"/>
    <cellStyle name="Heading 1" xfId="104" builtinId="16" customBuiltin="1"/>
    <cellStyle name="Heading 1 2" xfId="105" xr:uid="{00000000-0005-0000-0000-000068000000}"/>
    <cellStyle name="Heading 2" xfId="106" builtinId="17" customBuiltin="1"/>
    <cellStyle name="Heading 2 2" xfId="107" xr:uid="{00000000-0005-0000-0000-00006A000000}"/>
    <cellStyle name="Heading 3" xfId="108" builtinId="18" customBuiltin="1"/>
    <cellStyle name="Heading 3 2" xfId="109" xr:uid="{00000000-0005-0000-0000-00006C000000}"/>
    <cellStyle name="Heading 4" xfId="110" builtinId="19" customBuiltin="1"/>
    <cellStyle name="Heading 4 2" xfId="111" xr:uid="{00000000-0005-0000-0000-00006E000000}"/>
    <cellStyle name="Input" xfId="112" builtinId="20" customBuiltin="1"/>
    <cellStyle name="Input 2" xfId="113" xr:uid="{00000000-0005-0000-0000-000070000000}"/>
    <cellStyle name="Input 3" xfId="114" xr:uid="{00000000-0005-0000-0000-000071000000}"/>
    <cellStyle name="Input 4" xfId="115" xr:uid="{00000000-0005-0000-0000-000072000000}"/>
    <cellStyle name="Input 5" xfId="116" xr:uid="{00000000-0005-0000-0000-000073000000}"/>
    <cellStyle name="Input 6" xfId="117" xr:uid="{00000000-0005-0000-0000-000074000000}"/>
    <cellStyle name="Input 7" xfId="118" xr:uid="{00000000-0005-0000-0000-000075000000}"/>
    <cellStyle name="Input 8" xfId="119" xr:uid="{00000000-0005-0000-0000-000076000000}"/>
    <cellStyle name="Input 9" xfId="120" xr:uid="{00000000-0005-0000-0000-000077000000}"/>
    <cellStyle name="Linked Cell" xfId="121" builtinId="24" customBuiltin="1"/>
    <cellStyle name="Linked Cell 2" xfId="122" xr:uid="{00000000-0005-0000-0000-000079000000}"/>
    <cellStyle name="Neutral" xfId="123" builtinId="28" customBuiltin="1"/>
    <cellStyle name="Neutral 2" xfId="124" xr:uid="{00000000-0005-0000-0000-00007B000000}"/>
    <cellStyle name="Normal" xfId="0" builtinId="0"/>
    <cellStyle name="Normal 10" xfId="324" xr:uid="{00000000-0005-0000-0000-00007D000000}"/>
    <cellStyle name="Normal 2" xfId="125" xr:uid="{00000000-0005-0000-0000-00007E000000}"/>
    <cellStyle name="Normal 2 2" xfId="126" xr:uid="{00000000-0005-0000-0000-00007F000000}"/>
    <cellStyle name="Normal 2 3" xfId="127" xr:uid="{00000000-0005-0000-0000-000080000000}"/>
    <cellStyle name="Normal 2 4" xfId="128" xr:uid="{00000000-0005-0000-0000-000081000000}"/>
    <cellStyle name="Normal 2 5" xfId="129" xr:uid="{00000000-0005-0000-0000-000082000000}"/>
    <cellStyle name="Normal 2 6" xfId="130" xr:uid="{00000000-0005-0000-0000-000083000000}"/>
    <cellStyle name="Normal 2 7" xfId="131" xr:uid="{00000000-0005-0000-0000-000084000000}"/>
    <cellStyle name="Normal 2 8" xfId="132" xr:uid="{00000000-0005-0000-0000-000085000000}"/>
    <cellStyle name="Normal 3" xfId="133" xr:uid="{00000000-0005-0000-0000-000086000000}"/>
    <cellStyle name="Normal 3 10" xfId="200" xr:uid="{00000000-0005-0000-0000-000087000000}"/>
    <cellStyle name="Normal 3 10 2" xfId="234" xr:uid="{00000000-0005-0000-0000-000088000000}"/>
    <cellStyle name="Normal 3 10 2 2" xfId="305" xr:uid="{00000000-0005-0000-0000-000089000000}"/>
    <cellStyle name="Normal 3 10 3" xfId="271" xr:uid="{00000000-0005-0000-0000-00008A000000}"/>
    <cellStyle name="Normal 3 11" xfId="251" xr:uid="{00000000-0005-0000-0000-00008B000000}"/>
    <cellStyle name="Normal 3 11 2" xfId="322" xr:uid="{00000000-0005-0000-0000-00008C000000}"/>
    <cellStyle name="Normal 3 12" xfId="217" xr:uid="{00000000-0005-0000-0000-00008D000000}"/>
    <cellStyle name="Normal 3 12 2" xfId="288" xr:uid="{00000000-0005-0000-0000-00008E000000}"/>
    <cellStyle name="Normal 3 13" xfId="254" xr:uid="{00000000-0005-0000-0000-00008F000000}"/>
    <cellStyle name="Normal 3 2" xfId="134" xr:uid="{00000000-0005-0000-0000-000090000000}"/>
    <cellStyle name="Normal 3 2 10" xfId="252" xr:uid="{00000000-0005-0000-0000-000091000000}"/>
    <cellStyle name="Normal 3 2 10 2" xfId="323" xr:uid="{00000000-0005-0000-0000-000092000000}"/>
    <cellStyle name="Normal 3 2 11" xfId="218" xr:uid="{00000000-0005-0000-0000-000093000000}"/>
    <cellStyle name="Normal 3 2 11 2" xfId="289" xr:uid="{00000000-0005-0000-0000-000094000000}"/>
    <cellStyle name="Normal 3 2 12" xfId="255" xr:uid="{00000000-0005-0000-0000-000095000000}"/>
    <cellStyle name="Normal 3 2 2" xfId="135" xr:uid="{00000000-0005-0000-0000-000096000000}"/>
    <cellStyle name="Normal 3 2 2 2" xfId="202" xr:uid="{00000000-0005-0000-0000-000097000000}"/>
    <cellStyle name="Normal 3 2 2 2 2" xfId="236" xr:uid="{00000000-0005-0000-0000-000098000000}"/>
    <cellStyle name="Normal 3 2 2 2 2 2" xfId="307" xr:uid="{00000000-0005-0000-0000-000099000000}"/>
    <cellStyle name="Normal 3 2 2 2 3" xfId="273" xr:uid="{00000000-0005-0000-0000-00009A000000}"/>
    <cellStyle name="Normal 3 2 2 3" xfId="219" xr:uid="{00000000-0005-0000-0000-00009B000000}"/>
    <cellStyle name="Normal 3 2 2 3 2" xfId="290" xr:uid="{00000000-0005-0000-0000-00009C000000}"/>
    <cellStyle name="Normal 3 2 2 4" xfId="256" xr:uid="{00000000-0005-0000-0000-00009D000000}"/>
    <cellStyle name="Normal 3 2 3" xfId="136" xr:uid="{00000000-0005-0000-0000-00009E000000}"/>
    <cellStyle name="Normal 3 2 3 2" xfId="203" xr:uid="{00000000-0005-0000-0000-00009F000000}"/>
    <cellStyle name="Normal 3 2 3 2 2" xfId="237" xr:uid="{00000000-0005-0000-0000-0000A0000000}"/>
    <cellStyle name="Normal 3 2 3 2 2 2" xfId="308" xr:uid="{00000000-0005-0000-0000-0000A1000000}"/>
    <cellStyle name="Normal 3 2 3 2 3" xfId="274" xr:uid="{00000000-0005-0000-0000-0000A2000000}"/>
    <cellStyle name="Normal 3 2 3 3" xfId="220" xr:uid="{00000000-0005-0000-0000-0000A3000000}"/>
    <cellStyle name="Normal 3 2 3 3 2" xfId="291" xr:uid="{00000000-0005-0000-0000-0000A4000000}"/>
    <cellStyle name="Normal 3 2 3 4" xfId="257" xr:uid="{00000000-0005-0000-0000-0000A5000000}"/>
    <cellStyle name="Normal 3 2 4" xfId="137" xr:uid="{00000000-0005-0000-0000-0000A6000000}"/>
    <cellStyle name="Normal 3 2 4 2" xfId="204" xr:uid="{00000000-0005-0000-0000-0000A7000000}"/>
    <cellStyle name="Normal 3 2 4 2 2" xfId="238" xr:uid="{00000000-0005-0000-0000-0000A8000000}"/>
    <cellStyle name="Normal 3 2 4 2 2 2" xfId="309" xr:uid="{00000000-0005-0000-0000-0000A9000000}"/>
    <cellStyle name="Normal 3 2 4 2 3" xfId="275" xr:uid="{00000000-0005-0000-0000-0000AA000000}"/>
    <cellStyle name="Normal 3 2 4 3" xfId="221" xr:uid="{00000000-0005-0000-0000-0000AB000000}"/>
    <cellStyle name="Normal 3 2 4 3 2" xfId="292" xr:uid="{00000000-0005-0000-0000-0000AC000000}"/>
    <cellStyle name="Normal 3 2 4 4" xfId="258" xr:uid="{00000000-0005-0000-0000-0000AD000000}"/>
    <cellStyle name="Normal 3 2 5" xfId="138" xr:uid="{00000000-0005-0000-0000-0000AE000000}"/>
    <cellStyle name="Normal 3 2 5 2" xfId="205" xr:uid="{00000000-0005-0000-0000-0000AF000000}"/>
    <cellStyle name="Normal 3 2 5 2 2" xfId="239" xr:uid="{00000000-0005-0000-0000-0000B0000000}"/>
    <cellStyle name="Normal 3 2 5 2 2 2" xfId="310" xr:uid="{00000000-0005-0000-0000-0000B1000000}"/>
    <cellStyle name="Normal 3 2 5 2 3" xfId="276" xr:uid="{00000000-0005-0000-0000-0000B2000000}"/>
    <cellStyle name="Normal 3 2 5 3" xfId="222" xr:uid="{00000000-0005-0000-0000-0000B3000000}"/>
    <cellStyle name="Normal 3 2 5 3 2" xfId="293" xr:uid="{00000000-0005-0000-0000-0000B4000000}"/>
    <cellStyle name="Normal 3 2 5 4" xfId="259" xr:uid="{00000000-0005-0000-0000-0000B5000000}"/>
    <cellStyle name="Normal 3 2 6" xfId="139" xr:uid="{00000000-0005-0000-0000-0000B6000000}"/>
    <cellStyle name="Normal 3 2 6 2" xfId="206" xr:uid="{00000000-0005-0000-0000-0000B7000000}"/>
    <cellStyle name="Normal 3 2 6 2 2" xfId="240" xr:uid="{00000000-0005-0000-0000-0000B8000000}"/>
    <cellStyle name="Normal 3 2 6 2 2 2" xfId="311" xr:uid="{00000000-0005-0000-0000-0000B9000000}"/>
    <cellStyle name="Normal 3 2 6 2 3" xfId="277" xr:uid="{00000000-0005-0000-0000-0000BA000000}"/>
    <cellStyle name="Normal 3 2 6 3" xfId="223" xr:uid="{00000000-0005-0000-0000-0000BB000000}"/>
    <cellStyle name="Normal 3 2 6 3 2" xfId="294" xr:uid="{00000000-0005-0000-0000-0000BC000000}"/>
    <cellStyle name="Normal 3 2 6 4" xfId="260" xr:uid="{00000000-0005-0000-0000-0000BD000000}"/>
    <cellStyle name="Normal 3 2 7" xfId="140" xr:uid="{00000000-0005-0000-0000-0000BE000000}"/>
    <cellStyle name="Normal 3 2 7 2" xfId="207" xr:uid="{00000000-0005-0000-0000-0000BF000000}"/>
    <cellStyle name="Normal 3 2 7 2 2" xfId="241" xr:uid="{00000000-0005-0000-0000-0000C0000000}"/>
    <cellStyle name="Normal 3 2 7 2 2 2" xfId="312" xr:uid="{00000000-0005-0000-0000-0000C1000000}"/>
    <cellStyle name="Normal 3 2 7 2 3" xfId="278" xr:uid="{00000000-0005-0000-0000-0000C2000000}"/>
    <cellStyle name="Normal 3 2 7 3" xfId="224" xr:uid="{00000000-0005-0000-0000-0000C3000000}"/>
    <cellStyle name="Normal 3 2 7 3 2" xfId="295" xr:uid="{00000000-0005-0000-0000-0000C4000000}"/>
    <cellStyle name="Normal 3 2 7 4" xfId="261" xr:uid="{00000000-0005-0000-0000-0000C5000000}"/>
    <cellStyle name="Normal 3 2 8" xfId="141" xr:uid="{00000000-0005-0000-0000-0000C6000000}"/>
    <cellStyle name="Normal 3 2 8 2" xfId="208" xr:uid="{00000000-0005-0000-0000-0000C7000000}"/>
    <cellStyle name="Normal 3 2 8 2 2" xfId="242" xr:uid="{00000000-0005-0000-0000-0000C8000000}"/>
    <cellStyle name="Normal 3 2 8 2 2 2" xfId="313" xr:uid="{00000000-0005-0000-0000-0000C9000000}"/>
    <cellStyle name="Normal 3 2 8 2 3" xfId="279" xr:uid="{00000000-0005-0000-0000-0000CA000000}"/>
    <cellStyle name="Normal 3 2 8 3" xfId="225" xr:uid="{00000000-0005-0000-0000-0000CB000000}"/>
    <cellStyle name="Normal 3 2 8 3 2" xfId="296" xr:uid="{00000000-0005-0000-0000-0000CC000000}"/>
    <cellStyle name="Normal 3 2 8 4" xfId="262" xr:uid="{00000000-0005-0000-0000-0000CD000000}"/>
    <cellStyle name="Normal 3 2 9" xfId="201" xr:uid="{00000000-0005-0000-0000-0000CE000000}"/>
    <cellStyle name="Normal 3 2 9 2" xfId="235" xr:uid="{00000000-0005-0000-0000-0000CF000000}"/>
    <cellStyle name="Normal 3 2 9 2 2" xfId="306" xr:uid="{00000000-0005-0000-0000-0000D0000000}"/>
    <cellStyle name="Normal 3 2 9 3" xfId="272" xr:uid="{00000000-0005-0000-0000-0000D1000000}"/>
    <cellStyle name="Normal 3 3" xfId="142" xr:uid="{00000000-0005-0000-0000-0000D2000000}"/>
    <cellStyle name="Normal 3 3 2" xfId="209" xr:uid="{00000000-0005-0000-0000-0000D3000000}"/>
    <cellStyle name="Normal 3 3 2 2" xfId="243" xr:uid="{00000000-0005-0000-0000-0000D4000000}"/>
    <cellStyle name="Normal 3 3 2 2 2" xfId="314" xr:uid="{00000000-0005-0000-0000-0000D5000000}"/>
    <cellStyle name="Normal 3 3 2 3" xfId="280" xr:uid="{00000000-0005-0000-0000-0000D6000000}"/>
    <cellStyle name="Normal 3 3 3" xfId="226" xr:uid="{00000000-0005-0000-0000-0000D7000000}"/>
    <cellStyle name="Normal 3 3 3 2" xfId="297" xr:uid="{00000000-0005-0000-0000-0000D8000000}"/>
    <cellStyle name="Normal 3 3 4" xfId="263" xr:uid="{00000000-0005-0000-0000-0000D9000000}"/>
    <cellStyle name="Normal 3 4" xfId="143" xr:uid="{00000000-0005-0000-0000-0000DA000000}"/>
    <cellStyle name="Normal 3 4 2" xfId="210" xr:uid="{00000000-0005-0000-0000-0000DB000000}"/>
    <cellStyle name="Normal 3 4 2 2" xfId="244" xr:uid="{00000000-0005-0000-0000-0000DC000000}"/>
    <cellStyle name="Normal 3 4 2 2 2" xfId="315" xr:uid="{00000000-0005-0000-0000-0000DD000000}"/>
    <cellStyle name="Normal 3 4 2 3" xfId="281" xr:uid="{00000000-0005-0000-0000-0000DE000000}"/>
    <cellStyle name="Normal 3 4 3" xfId="227" xr:uid="{00000000-0005-0000-0000-0000DF000000}"/>
    <cellStyle name="Normal 3 4 3 2" xfId="298" xr:uid="{00000000-0005-0000-0000-0000E0000000}"/>
    <cellStyle name="Normal 3 4 4" xfId="264" xr:uid="{00000000-0005-0000-0000-0000E1000000}"/>
    <cellStyle name="Normal 3 5" xfId="144" xr:uid="{00000000-0005-0000-0000-0000E2000000}"/>
    <cellStyle name="Normal 3 5 2" xfId="211" xr:uid="{00000000-0005-0000-0000-0000E3000000}"/>
    <cellStyle name="Normal 3 5 2 2" xfId="245" xr:uid="{00000000-0005-0000-0000-0000E4000000}"/>
    <cellStyle name="Normal 3 5 2 2 2" xfId="316" xr:uid="{00000000-0005-0000-0000-0000E5000000}"/>
    <cellStyle name="Normal 3 5 2 3" xfId="282" xr:uid="{00000000-0005-0000-0000-0000E6000000}"/>
    <cellStyle name="Normal 3 5 3" xfId="228" xr:uid="{00000000-0005-0000-0000-0000E7000000}"/>
    <cellStyle name="Normal 3 5 3 2" xfId="299" xr:uid="{00000000-0005-0000-0000-0000E8000000}"/>
    <cellStyle name="Normal 3 5 4" xfId="265" xr:uid="{00000000-0005-0000-0000-0000E9000000}"/>
    <cellStyle name="Normal 3 6" xfId="145" xr:uid="{00000000-0005-0000-0000-0000EA000000}"/>
    <cellStyle name="Normal 3 6 2" xfId="212" xr:uid="{00000000-0005-0000-0000-0000EB000000}"/>
    <cellStyle name="Normal 3 6 2 2" xfId="246" xr:uid="{00000000-0005-0000-0000-0000EC000000}"/>
    <cellStyle name="Normal 3 6 2 2 2" xfId="317" xr:uid="{00000000-0005-0000-0000-0000ED000000}"/>
    <cellStyle name="Normal 3 6 2 3" xfId="283" xr:uid="{00000000-0005-0000-0000-0000EE000000}"/>
    <cellStyle name="Normal 3 6 3" xfId="229" xr:uid="{00000000-0005-0000-0000-0000EF000000}"/>
    <cellStyle name="Normal 3 6 3 2" xfId="300" xr:uid="{00000000-0005-0000-0000-0000F0000000}"/>
    <cellStyle name="Normal 3 6 4" xfId="266" xr:uid="{00000000-0005-0000-0000-0000F1000000}"/>
    <cellStyle name="Normal 3 7" xfId="146" xr:uid="{00000000-0005-0000-0000-0000F2000000}"/>
    <cellStyle name="Normal 3 7 2" xfId="213" xr:uid="{00000000-0005-0000-0000-0000F3000000}"/>
    <cellStyle name="Normal 3 7 2 2" xfId="247" xr:uid="{00000000-0005-0000-0000-0000F4000000}"/>
    <cellStyle name="Normal 3 7 2 2 2" xfId="318" xr:uid="{00000000-0005-0000-0000-0000F5000000}"/>
    <cellStyle name="Normal 3 7 2 3" xfId="284" xr:uid="{00000000-0005-0000-0000-0000F6000000}"/>
    <cellStyle name="Normal 3 7 3" xfId="230" xr:uid="{00000000-0005-0000-0000-0000F7000000}"/>
    <cellStyle name="Normal 3 7 3 2" xfId="301" xr:uid="{00000000-0005-0000-0000-0000F8000000}"/>
    <cellStyle name="Normal 3 7 4" xfId="267" xr:uid="{00000000-0005-0000-0000-0000F9000000}"/>
    <cellStyle name="Normal 3 8" xfId="147" xr:uid="{00000000-0005-0000-0000-0000FA000000}"/>
    <cellStyle name="Normal 3 8 2" xfId="214" xr:uid="{00000000-0005-0000-0000-0000FB000000}"/>
    <cellStyle name="Normal 3 8 2 2" xfId="248" xr:uid="{00000000-0005-0000-0000-0000FC000000}"/>
    <cellStyle name="Normal 3 8 2 2 2" xfId="319" xr:uid="{00000000-0005-0000-0000-0000FD000000}"/>
    <cellStyle name="Normal 3 8 2 3" xfId="285" xr:uid="{00000000-0005-0000-0000-0000FE000000}"/>
    <cellStyle name="Normal 3 8 3" xfId="231" xr:uid="{00000000-0005-0000-0000-0000FF000000}"/>
    <cellStyle name="Normal 3 8 3 2" xfId="302" xr:uid="{00000000-0005-0000-0000-000000010000}"/>
    <cellStyle name="Normal 3 8 4" xfId="268" xr:uid="{00000000-0005-0000-0000-000001010000}"/>
    <cellStyle name="Normal 3 9" xfId="148" xr:uid="{00000000-0005-0000-0000-000002010000}"/>
    <cellStyle name="Normal 3 9 2" xfId="215" xr:uid="{00000000-0005-0000-0000-000003010000}"/>
    <cellStyle name="Normal 3 9 2 2" xfId="249" xr:uid="{00000000-0005-0000-0000-000004010000}"/>
    <cellStyle name="Normal 3 9 2 2 2" xfId="320" xr:uid="{00000000-0005-0000-0000-000005010000}"/>
    <cellStyle name="Normal 3 9 2 3" xfId="286" xr:uid="{00000000-0005-0000-0000-000006010000}"/>
    <cellStyle name="Normal 3 9 3" xfId="232" xr:uid="{00000000-0005-0000-0000-000007010000}"/>
    <cellStyle name="Normal 3 9 3 2" xfId="303" xr:uid="{00000000-0005-0000-0000-000008010000}"/>
    <cellStyle name="Normal 3 9 4" xfId="269" xr:uid="{00000000-0005-0000-0000-000009010000}"/>
    <cellStyle name="Normal 4" xfId="149" xr:uid="{00000000-0005-0000-0000-00000A010000}"/>
    <cellStyle name="Normal 4 2" xfId="216" xr:uid="{00000000-0005-0000-0000-00000B010000}"/>
    <cellStyle name="Normal 4 2 2" xfId="250" xr:uid="{00000000-0005-0000-0000-00000C010000}"/>
    <cellStyle name="Normal 4 2 2 2" xfId="321" xr:uid="{00000000-0005-0000-0000-00000D010000}"/>
    <cellStyle name="Normal 4 2 3" xfId="287" xr:uid="{00000000-0005-0000-0000-00000E010000}"/>
    <cellStyle name="Normal 4 3" xfId="233" xr:uid="{00000000-0005-0000-0000-00000F010000}"/>
    <cellStyle name="Normal 4 3 2" xfId="304" xr:uid="{00000000-0005-0000-0000-000010010000}"/>
    <cellStyle name="Normal 4 4" xfId="270" xr:uid="{00000000-0005-0000-0000-000011010000}"/>
    <cellStyle name="Normal 5" xfId="150" xr:uid="{00000000-0005-0000-0000-000012010000}"/>
    <cellStyle name="Normal 6" xfId="253" xr:uid="{00000000-0005-0000-0000-000013010000}"/>
    <cellStyle name="Normal_cover 10'01" xfId="325" xr:uid="{00000000-0005-0000-0000-000014010000}"/>
    <cellStyle name="Note" xfId="151" builtinId="10" customBuiltin="1"/>
    <cellStyle name="Note 2" xfId="152" xr:uid="{00000000-0005-0000-0000-000016010000}"/>
    <cellStyle name="Note 3" xfId="153" xr:uid="{00000000-0005-0000-0000-000017010000}"/>
    <cellStyle name="Note 4" xfId="154" xr:uid="{00000000-0005-0000-0000-000018010000}"/>
    <cellStyle name="Note 5" xfId="155" xr:uid="{00000000-0005-0000-0000-000019010000}"/>
    <cellStyle name="Note 6" xfId="156" xr:uid="{00000000-0005-0000-0000-00001A010000}"/>
    <cellStyle name="Note 7" xfId="157" xr:uid="{00000000-0005-0000-0000-00001B010000}"/>
    <cellStyle name="Note 8" xfId="158" xr:uid="{00000000-0005-0000-0000-00001C010000}"/>
    <cellStyle name="Note 9" xfId="159" xr:uid="{00000000-0005-0000-0000-00001D010000}"/>
    <cellStyle name="Output" xfId="160" builtinId="21" customBuiltin="1"/>
    <cellStyle name="Output 2" xfId="161" xr:uid="{00000000-0005-0000-0000-00001F010000}"/>
    <cellStyle name="Output 3" xfId="162" xr:uid="{00000000-0005-0000-0000-000020010000}"/>
    <cellStyle name="Output 4" xfId="163" xr:uid="{00000000-0005-0000-0000-000021010000}"/>
    <cellStyle name="Output 5" xfId="164" xr:uid="{00000000-0005-0000-0000-000022010000}"/>
    <cellStyle name="Output 6" xfId="165" xr:uid="{00000000-0005-0000-0000-000023010000}"/>
    <cellStyle name="Output 7" xfId="166" xr:uid="{00000000-0005-0000-0000-000024010000}"/>
    <cellStyle name="Output 8" xfId="167" xr:uid="{00000000-0005-0000-0000-000025010000}"/>
    <cellStyle name="Output 9" xfId="168" xr:uid="{00000000-0005-0000-0000-000026010000}"/>
    <cellStyle name="Percent 2" xfId="169" xr:uid="{00000000-0005-0000-0000-000027010000}"/>
    <cellStyle name="Percent 2 2" xfId="170" xr:uid="{00000000-0005-0000-0000-000028010000}"/>
    <cellStyle name="Percent 2 2 2" xfId="171" xr:uid="{00000000-0005-0000-0000-000029010000}"/>
    <cellStyle name="Percent 2 2 3" xfId="172" xr:uid="{00000000-0005-0000-0000-00002A010000}"/>
    <cellStyle name="Percent 2 2 4" xfId="173" xr:uid="{00000000-0005-0000-0000-00002B010000}"/>
    <cellStyle name="Percent 2 2 5" xfId="174" xr:uid="{00000000-0005-0000-0000-00002C010000}"/>
    <cellStyle name="Percent 2 2 6" xfId="175" xr:uid="{00000000-0005-0000-0000-00002D010000}"/>
    <cellStyle name="Percent 2 2 7" xfId="176" xr:uid="{00000000-0005-0000-0000-00002E010000}"/>
    <cellStyle name="Percent 2 2 8" xfId="177" xr:uid="{00000000-0005-0000-0000-00002F010000}"/>
    <cellStyle name="Percent 3" xfId="178" xr:uid="{00000000-0005-0000-0000-000030010000}"/>
    <cellStyle name="Percent 3 2" xfId="179" xr:uid="{00000000-0005-0000-0000-000031010000}"/>
    <cellStyle name="Percent 3 3" xfId="180" xr:uid="{00000000-0005-0000-0000-000032010000}"/>
    <cellStyle name="Percent 3 4" xfId="181" xr:uid="{00000000-0005-0000-0000-000033010000}"/>
    <cellStyle name="Percent 3 5" xfId="182" xr:uid="{00000000-0005-0000-0000-000034010000}"/>
    <cellStyle name="Percent 3 6" xfId="183" xr:uid="{00000000-0005-0000-0000-000035010000}"/>
    <cellStyle name="Percent 3 7" xfId="184" xr:uid="{00000000-0005-0000-0000-000036010000}"/>
    <cellStyle name="Percent 3 8" xfId="185" xr:uid="{00000000-0005-0000-0000-000037010000}"/>
    <cellStyle name="Percent 4" xfId="186" xr:uid="{00000000-0005-0000-0000-000038010000}"/>
    <cellStyle name="Title" xfId="187" builtinId="15" customBuiltin="1"/>
    <cellStyle name="Title 2" xfId="188" xr:uid="{00000000-0005-0000-0000-00003A010000}"/>
    <cellStyle name="Total" xfId="189" builtinId="25" customBuiltin="1"/>
    <cellStyle name="Total 2" xfId="190" xr:uid="{00000000-0005-0000-0000-00003C010000}"/>
    <cellStyle name="Total 3" xfId="191" xr:uid="{00000000-0005-0000-0000-00003D010000}"/>
    <cellStyle name="Total 4" xfId="192" xr:uid="{00000000-0005-0000-0000-00003E010000}"/>
    <cellStyle name="Total 5" xfId="193" xr:uid="{00000000-0005-0000-0000-00003F010000}"/>
    <cellStyle name="Total 6" xfId="194" xr:uid="{00000000-0005-0000-0000-000040010000}"/>
    <cellStyle name="Total 7" xfId="195" xr:uid="{00000000-0005-0000-0000-000041010000}"/>
    <cellStyle name="Total 8" xfId="196" xr:uid="{00000000-0005-0000-0000-000042010000}"/>
    <cellStyle name="Total 9" xfId="197" xr:uid="{00000000-0005-0000-0000-000043010000}"/>
    <cellStyle name="Warning Text" xfId="198" builtinId="11" customBuiltin="1"/>
    <cellStyle name="Warning Text 2" xfId="199" xr:uid="{00000000-0005-0000-0000-000045010000}"/>
  </cellStyles>
  <dxfs count="34">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J:\GROUP\FINANCE\2024\Statutory\LNL%20STAT\2024%20State%20Page-LNL%20v2.xlsx" TargetMode="External"/><Relationship Id="rId1" Type="http://schemas.openxmlformats.org/officeDocument/2006/relationships/externalLinkPath" Target="file:///J:\GROUP\FINANCE\2024\Statutory\LNL%20STAT\2024%20State%20Page-LNL%20v2.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lfg.sharepoint.com/sites/msteams_334af3-FinancialAnalysis/Shared%20Documents/Financial%20Analysis/7.%20Annual%20Deliverables/5.%20YE%20Statutory%20Required%20State%20Filings%20&amp;%20RBC/YE%202024/State%20Filings/CA%20Dental/Expense%20Support_KA_%202024%20CA%20Dental%20Allocation_6.13.xlsx" TargetMode="External"/><Relationship Id="rId2" Type="http://schemas.microsoft.com/office/2019/04/relationships/externalLinkLongPath" Target="Expense%20Support_KA_%202024%20CA%20Dental%20Allocation_6.13.xlsx?9AA7F089" TargetMode="External"/><Relationship Id="rId1" Type="http://schemas.openxmlformats.org/officeDocument/2006/relationships/externalLinkPath" Target="file:///\\9AA7F089\Expense%20Support_KA_%202024%20CA%20Dental%20Allocation_6.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WINGS template - DNU (old)"/>
      <sheetName val="WINGS template"/>
      <sheetName val="State Page Info-Life Only"/>
      <sheetName val="State Page Info-Life Comp to PY"/>
      <sheetName val="State Page Info-A&amp;H Only"/>
      <sheetName val="State Page Info-A&amp;H Comp to PY"/>
      <sheetName val="Earned Prem by Life_A&amp;H Split"/>
      <sheetName val="Earned Premium by Cvg by State"/>
      <sheetName val="Exp. Rated Rfd Prior Year"/>
      <sheetName val="Exp. Rated Rfd Current Year"/>
      <sheetName val="PremAccrs Prior Year"/>
      <sheetName val="PremAccrs Current Year"/>
      <sheetName val="Dir Mktg Due Unearn Alloc"/>
      <sheetName val="Rtrvl Pd SIB Prem by St by Cvg"/>
      <sheetName val="Paid Premiums By State"/>
      <sheetName val="Rtrvl Pd Prem by St by Cvg"/>
      <sheetName val="Rtrvl 1st Pd Prem by St by Cvg"/>
      <sheetName val="Life Incurred Claims by State"/>
      <sheetName val="Incurred Health Claims by State"/>
      <sheetName val="Paid Claims by State"/>
      <sheetName val="Rtrvl Life Pd Clms by St"/>
      <sheetName val="Rtrvl A&amp;H Pd Clms by St"/>
      <sheetName val="Rtrvl A&amp;H Pd Clms by St (2)"/>
      <sheetName val="Life Policy Exhibit"/>
      <sheetName val="PY totals combined - NEW"/>
      <sheetName val="COL 23 - 28 "/>
      <sheetName val="Raw Data"/>
      <sheetName val="FLXVFPB2-R3"/>
      <sheetName val="FLXV1005-R9"/>
    </sheetNames>
    <sheetDataSet>
      <sheetData sheetId="0"/>
      <sheetData sheetId="1"/>
      <sheetData sheetId="2"/>
      <sheetData sheetId="3"/>
      <sheetData sheetId="4"/>
      <sheetData sheetId="5"/>
      <sheetData sheetId="6"/>
      <sheetData sheetId="7"/>
      <sheetData sheetId="8"/>
      <sheetData sheetId="9"/>
      <sheetData sheetId="10"/>
      <sheetData sheetId="11">
        <row r="9">
          <cell r="F9">
            <v>1597.2606102422724</v>
          </cell>
        </row>
      </sheetData>
      <sheetData sheetId="12">
        <row r="9">
          <cell r="F9">
            <v>1395.1617114711032</v>
          </cell>
        </row>
      </sheetData>
      <sheetData sheetId="13"/>
      <sheetData sheetId="14"/>
      <sheetData sheetId="15"/>
      <sheetData sheetId="16"/>
      <sheetData sheetId="17"/>
      <sheetData sheetId="18"/>
      <sheetData sheetId="19">
        <row r="12">
          <cell r="C12">
            <v>783378.54858568055</v>
          </cell>
          <cell r="O12">
            <v>600978.10245064949</v>
          </cell>
        </row>
      </sheetData>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Pt 1 Summary of Data"/>
      <sheetName val="Total Dental 2024"/>
      <sheetName val="Total Comp 2024"/>
      <sheetName val="CA Premium"/>
      <sheetName val="Total Comp 2023"/>
      <sheetName val="Total Dental 2019"/>
      <sheetName val="Total Comp 2019"/>
      <sheetName val="Total Dental 2018"/>
      <sheetName val="Total Dental 2017"/>
      <sheetName val="Total Dental 2017 CA"/>
      <sheetName val="Total Dental 2016"/>
      <sheetName val="Total Dental 2016 CA"/>
      <sheetName val="33DDF831906C41DDA7C2381D2E73764"/>
    </sheetNames>
    <sheetDataSet>
      <sheetData sheetId="0">
        <row r="31">
          <cell r="V31">
            <v>3938.3441677871128</v>
          </cell>
        </row>
        <row r="32">
          <cell r="V32">
            <v>322736.21827881655</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C23"/>
  <sheetViews>
    <sheetView tabSelected="1" zoomScaleNormal="100" workbookViewId="0">
      <selection activeCell="C12" sqref="C12"/>
    </sheetView>
  </sheetViews>
  <sheetFormatPr defaultColWidth="9.140625" defaultRowHeight="15" x14ac:dyDescent="0.2"/>
  <cols>
    <col min="1" max="1" width="2.42578125" style="12" bestFit="1" customWidth="1"/>
    <col min="2" max="2" width="70.42578125" style="12" bestFit="1" customWidth="1"/>
    <col min="3" max="3" width="66.7109375" style="12" customWidth="1"/>
    <col min="4" max="16384" width="9.140625" style="12"/>
  </cols>
  <sheetData>
    <row r="1" spans="1:3" ht="15.75" x14ac:dyDescent="0.25">
      <c r="A1" s="11"/>
      <c r="B1" s="247" t="s">
        <v>138</v>
      </c>
      <c r="C1" s="11"/>
    </row>
    <row r="2" spans="1:3" ht="15.75" x14ac:dyDescent="0.25">
      <c r="A2" s="11"/>
      <c r="B2" s="247" t="s">
        <v>139</v>
      </c>
      <c r="C2" s="11"/>
    </row>
    <row r="3" spans="1:3" ht="15.75" x14ac:dyDescent="0.25">
      <c r="A3" s="11"/>
      <c r="B3" s="247" t="s">
        <v>143</v>
      </c>
      <c r="C3" s="11"/>
    </row>
    <row r="4" spans="1:3" ht="15.75" thickBot="1" x14ac:dyDescent="0.25">
      <c r="B4" s="11"/>
      <c r="C4" s="11"/>
    </row>
    <row r="5" spans="1:3" x14ac:dyDescent="0.2">
      <c r="A5" s="15"/>
      <c r="B5" s="16"/>
      <c r="C5" s="323"/>
    </row>
    <row r="6" spans="1:3" ht="15.75" x14ac:dyDescent="0.2">
      <c r="A6" s="17" t="s">
        <v>0</v>
      </c>
      <c r="B6" s="18" t="s">
        <v>85</v>
      </c>
      <c r="C6" s="19" t="s">
        <v>160</v>
      </c>
    </row>
    <row r="7" spans="1:3" ht="15.75" x14ac:dyDescent="0.2">
      <c r="A7" s="17" t="s">
        <v>1</v>
      </c>
      <c r="B7" s="18" t="s">
        <v>153</v>
      </c>
      <c r="C7" s="20" t="s">
        <v>163</v>
      </c>
    </row>
    <row r="8" spans="1:3" ht="15.75" x14ac:dyDescent="0.2">
      <c r="A8" s="17" t="s">
        <v>2</v>
      </c>
      <c r="B8" s="18" t="s">
        <v>88</v>
      </c>
      <c r="C8" s="19" t="s">
        <v>162</v>
      </c>
    </row>
    <row r="9" spans="1:3" ht="15.75" x14ac:dyDescent="0.2">
      <c r="A9" s="17" t="s">
        <v>3</v>
      </c>
      <c r="B9" s="18" t="s">
        <v>89</v>
      </c>
      <c r="C9" s="19" t="s">
        <v>161</v>
      </c>
    </row>
    <row r="10" spans="1:3" ht="16.5" thickBot="1" x14ac:dyDescent="0.3">
      <c r="A10" s="21" t="s">
        <v>4</v>
      </c>
      <c r="B10" s="22" t="s">
        <v>86</v>
      </c>
      <c r="C10" s="359"/>
    </row>
    <row r="11" spans="1:3" x14ac:dyDescent="0.2">
      <c r="A11" s="11"/>
      <c r="B11" s="11"/>
    </row>
    <row r="12" spans="1:3" x14ac:dyDescent="0.2">
      <c r="A12" s="11"/>
      <c r="B12" s="11"/>
    </row>
    <row r="13" spans="1:3" x14ac:dyDescent="0.2">
      <c r="A13" s="11"/>
      <c r="B13" s="11"/>
    </row>
    <row r="14" spans="1:3" ht="15.75" x14ac:dyDescent="0.25">
      <c r="A14" s="11"/>
      <c r="B14" s="13" t="s">
        <v>102</v>
      </c>
    </row>
    <row r="15" spans="1:3" ht="15.75" x14ac:dyDescent="0.25">
      <c r="A15" s="11"/>
      <c r="B15" s="13" t="s">
        <v>137</v>
      </c>
    </row>
    <row r="16" spans="1:3" x14ac:dyDescent="0.2">
      <c r="A16" s="11"/>
      <c r="B16" s="11"/>
    </row>
    <row r="17" spans="1:2" x14ac:dyDescent="0.2">
      <c r="A17" s="11"/>
      <c r="B17" s="11"/>
    </row>
    <row r="18" spans="1:2" x14ac:dyDescent="0.2">
      <c r="A18" s="11"/>
      <c r="B18" s="11"/>
    </row>
    <row r="19" spans="1:2" x14ac:dyDescent="0.2">
      <c r="A19" s="11"/>
      <c r="B19" s="11" t="s">
        <v>145</v>
      </c>
    </row>
    <row r="20" spans="1:2" x14ac:dyDescent="0.2">
      <c r="A20" s="11"/>
      <c r="B20" s="11" t="s">
        <v>144</v>
      </c>
    </row>
    <row r="21" spans="1:2" ht="30" x14ac:dyDescent="0.2">
      <c r="A21" s="11"/>
      <c r="B21" s="14" t="s">
        <v>146</v>
      </c>
    </row>
    <row r="22" spans="1:2" ht="30" x14ac:dyDescent="0.2">
      <c r="A22" s="11"/>
      <c r="B22" s="14" t="s">
        <v>148</v>
      </c>
    </row>
    <row r="23" spans="1:2" x14ac:dyDescent="0.2">
      <c r="B23" s="11" t="s">
        <v>159</v>
      </c>
    </row>
  </sheetData>
  <sheetProtection algorithmName="SHA-512" hashValue="VLsldonwaJYgzpPLVG3l9t27MvYP2nv7xghgRvxLSFn4F/1kHn6WgzIJXK1kXaVRMK9U4vmRjtTaD2AXCyQ25A==" saltValue="Ya00RN58D+SXiUSu7iOFVw==" spinCount="100000" sheet="1" formatCells="0" formatColumns="0" formatRows="0"/>
  <dataValidations count="1">
    <dataValidation type="textLength" operator="lessThanOrEqual" allowBlank="1" showInputMessage="1" showErrorMessage="1" errorTitle="Too Many Characters" error="The maximum number of characters that can be entered is 105." sqref="C6:C9" xr:uid="{00000000-0002-0000-0000-000000000000}">
      <formula1>150</formula1>
    </dataValidation>
  </dataValidations>
  <pageMargins left="0.7" right="0.7" top="0.75" bottom="0.75" header="0.3" footer="0.3"/>
  <pageSetup scale="91" orientation="portrait" r:id="rId1"/>
  <ignoredErrors>
    <ignoredError sqref="A6:A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7030A0"/>
    <pageSetUpPr fitToPage="1"/>
  </sheetPr>
  <dimension ref="A1:P60"/>
  <sheetViews>
    <sheetView topLeftCell="D9" zoomScaleNormal="100" workbookViewId="0">
      <selection activeCell="K26" sqref="K26"/>
    </sheetView>
  </sheetViews>
  <sheetFormatPr defaultColWidth="9.28515625" defaultRowHeight="15" x14ac:dyDescent="0.2"/>
  <cols>
    <col min="1" max="1" width="1.7109375" style="12" customWidth="1"/>
    <col min="2" max="2" width="3.5703125" style="12" customWidth="1"/>
    <col min="3" max="3" width="5.42578125" style="12" customWidth="1"/>
    <col min="4" max="4" width="84" style="12" customWidth="1"/>
    <col min="5" max="5" width="18.28515625" style="12" customWidth="1"/>
    <col min="6" max="6" width="11.42578125" style="12" bestFit="1" customWidth="1"/>
    <col min="7" max="7" width="19.42578125" style="12" customWidth="1"/>
    <col min="8" max="8" width="11.7109375" style="12" customWidth="1"/>
    <col min="9" max="10" width="15.140625" style="12" customWidth="1"/>
    <col min="11" max="12" width="14" style="12" customWidth="1"/>
    <col min="13" max="14" width="14.140625" style="12" customWidth="1"/>
    <col min="15" max="15" width="19.42578125" style="12" customWidth="1"/>
    <col min="16" max="16" width="21.140625" style="12" customWidth="1"/>
    <col min="17" max="16384" width="9.28515625" style="12"/>
  </cols>
  <sheetData>
    <row r="1" spans="1:16" ht="15.75" x14ac:dyDescent="0.25">
      <c r="B1" s="13" t="s">
        <v>138</v>
      </c>
      <c r="C1" s="11"/>
      <c r="D1" s="11"/>
    </row>
    <row r="2" spans="1:16" ht="15.75" x14ac:dyDescent="0.25">
      <c r="B2" s="13" t="s">
        <v>141</v>
      </c>
      <c r="C2" s="11"/>
      <c r="D2" s="11"/>
    </row>
    <row r="3" spans="1:16" ht="15.75" x14ac:dyDescent="0.25">
      <c r="A3" s="23"/>
      <c r="B3" s="13" t="s">
        <v>59</v>
      </c>
      <c r="C3" s="11"/>
      <c r="D3" s="11"/>
    </row>
    <row r="4" spans="1:16" x14ac:dyDescent="0.2">
      <c r="B4" s="11"/>
      <c r="C4" s="11"/>
      <c r="D4" s="11"/>
    </row>
    <row r="5" spans="1:16" s="24" customFormat="1" ht="15.75" x14ac:dyDescent="0.25">
      <c r="B5" s="25" t="s">
        <v>87</v>
      </c>
      <c r="C5" s="26"/>
      <c r="D5" s="26"/>
      <c r="E5" s="27"/>
      <c r="F5" s="27"/>
      <c r="G5" s="12"/>
      <c r="H5" s="28" t="s">
        <v>63</v>
      </c>
      <c r="I5" s="12"/>
      <c r="J5" s="12"/>
      <c r="K5" s="27"/>
      <c r="L5" s="27"/>
      <c r="M5" s="12"/>
      <c r="N5" s="29"/>
      <c r="O5" s="12"/>
      <c r="P5" s="12"/>
    </row>
    <row r="6" spans="1:16" s="24" customFormat="1" ht="15" customHeight="1" x14ac:dyDescent="0.2">
      <c r="B6" s="339"/>
      <c r="C6" s="317"/>
      <c r="D6" s="338" t="str">
        <f>'Cover Page'!C7</f>
        <v>NAIC: 65676</v>
      </c>
      <c r="E6" s="274"/>
      <c r="F6" s="274"/>
      <c r="G6" s="12"/>
      <c r="H6" s="30">
        <f>'Cover Page'!C10</f>
        <v>0</v>
      </c>
      <c r="I6" s="12"/>
      <c r="J6" s="12"/>
      <c r="K6" s="27"/>
      <c r="L6" s="27"/>
      <c r="M6" s="12"/>
      <c r="N6" s="29"/>
      <c r="O6" s="12"/>
      <c r="P6" s="12"/>
    </row>
    <row r="7" spans="1:16" s="24" customFormat="1" ht="15.75" x14ac:dyDescent="0.25">
      <c r="B7" s="25" t="s">
        <v>88</v>
      </c>
      <c r="C7" s="26"/>
      <c r="D7" s="26"/>
      <c r="E7" s="274"/>
      <c r="F7" s="274"/>
      <c r="G7" s="12"/>
      <c r="H7" s="12"/>
      <c r="K7" s="27"/>
      <c r="L7" s="27"/>
      <c r="M7" s="12"/>
      <c r="N7" s="12"/>
    </row>
    <row r="8" spans="1:16" s="24" customFormat="1" ht="15" customHeight="1" x14ac:dyDescent="0.2">
      <c r="B8" s="339"/>
      <c r="C8" s="317"/>
      <c r="D8" s="318" t="str">
        <f>'Cover Page'!C8</f>
        <v>The Lincoln National Life Insurance Company (LNL)</v>
      </c>
      <c r="E8" s="274"/>
      <c r="F8" s="274"/>
      <c r="G8" s="12"/>
      <c r="H8" s="31"/>
      <c r="K8" s="316"/>
      <c r="L8" s="316"/>
      <c r="M8" s="12"/>
      <c r="N8" s="31"/>
    </row>
    <row r="9" spans="1:16" s="24" customFormat="1" ht="18" customHeight="1" x14ac:dyDescent="0.25">
      <c r="B9" s="32" t="s">
        <v>90</v>
      </c>
      <c r="C9" s="26"/>
      <c r="D9" s="26"/>
      <c r="E9" s="283" t="s">
        <v>105</v>
      </c>
      <c r="F9" s="274"/>
      <c r="I9" s="12"/>
      <c r="J9" s="12"/>
      <c r="K9" s="33"/>
      <c r="L9" s="33"/>
      <c r="O9" s="12"/>
      <c r="P9" s="12"/>
    </row>
    <row r="10" spans="1:16" s="24" customFormat="1" ht="15" customHeight="1" x14ac:dyDescent="0.2">
      <c r="B10" s="339"/>
      <c r="C10" s="317"/>
      <c r="D10" s="319" t="str">
        <f>'Cover Page'!C9</f>
        <v>Lincoln Financial</v>
      </c>
      <c r="E10" s="274"/>
      <c r="F10" s="274"/>
      <c r="G10" s="12"/>
      <c r="H10" s="29"/>
      <c r="K10" s="316"/>
      <c r="L10" s="316"/>
      <c r="M10" s="12"/>
      <c r="N10" s="29"/>
    </row>
    <row r="11" spans="1:16" s="24" customFormat="1" ht="15.75" x14ac:dyDescent="0.25">
      <c r="B11" s="32" t="s">
        <v>85</v>
      </c>
      <c r="C11" s="26"/>
      <c r="D11" s="26"/>
      <c r="E11" s="274"/>
      <c r="F11" s="274"/>
      <c r="H11" s="12"/>
      <c r="I11" s="12"/>
      <c r="J11" s="12"/>
      <c r="K11" s="33"/>
      <c r="L11" s="33"/>
      <c r="N11" s="12"/>
      <c r="O11" s="12"/>
      <c r="P11" s="12"/>
    </row>
    <row r="12" spans="1:16" s="24" customFormat="1" x14ac:dyDescent="0.2">
      <c r="B12" s="339"/>
      <c r="C12" s="317"/>
      <c r="D12" s="319" t="str">
        <f>'Cover Page'!C6</f>
        <v>2024</v>
      </c>
      <c r="E12" s="33"/>
      <c r="F12" s="33"/>
      <c r="G12" s="34"/>
      <c r="H12" s="34"/>
      <c r="I12" s="12"/>
      <c r="J12" s="12"/>
      <c r="K12" s="33"/>
      <c r="L12" s="33"/>
      <c r="M12" s="34"/>
      <c r="N12" s="34"/>
      <c r="O12" s="12"/>
      <c r="P12" s="12"/>
    </row>
    <row r="13" spans="1:16" s="24" customFormat="1" ht="15.75" thickBot="1" x14ac:dyDescent="0.25">
      <c r="B13" s="11"/>
      <c r="C13" s="11"/>
      <c r="D13" s="11"/>
      <c r="G13" s="34"/>
      <c r="H13" s="34"/>
      <c r="I13" s="12"/>
      <c r="J13" s="12"/>
      <c r="M13" s="34"/>
      <c r="N13" s="34"/>
      <c r="O13" s="12"/>
      <c r="P13" s="12"/>
    </row>
    <row r="14" spans="1:16" ht="13.7" customHeight="1" thickBot="1" x14ac:dyDescent="0.3">
      <c r="B14" s="11"/>
      <c r="C14" s="11"/>
      <c r="D14" s="11"/>
      <c r="E14" s="259"/>
      <c r="F14" s="260"/>
      <c r="G14" s="260" t="s">
        <v>33</v>
      </c>
      <c r="H14" s="260"/>
      <c r="I14" s="260"/>
      <c r="J14" s="260"/>
      <c r="K14" s="259"/>
      <c r="L14" s="260"/>
      <c r="M14" s="260" t="s">
        <v>33</v>
      </c>
      <c r="N14" s="260"/>
      <c r="O14" s="260"/>
      <c r="P14" s="272"/>
    </row>
    <row r="15" spans="1:16" ht="13.7" customHeight="1" thickBot="1" x14ac:dyDescent="0.25">
      <c r="B15" s="11"/>
      <c r="C15" s="11"/>
      <c r="D15" s="11"/>
      <c r="E15" s="262"/>
      <c r="F15" s="263"/>
      <c r="G15" s="264" t="s">
        <v>106</v>
      </c>
      <c r="H15" s="263"/>
      <c r="I15" s="263"/>
      <c r="J15" s="265"/>
      <c r="K15" s="262"/>
      <c r="L15" s="263"/>
      <c r="M15" s="264" t="s">
        <v>107</v>
      </c>
      <c r="N15" s="263"/>
      <c r="O15" s="263"/>
      <c r="P15" s="265"/>
    </row>
    <row r="16" spans="1:16" ht="16.5" customHeight="1" thickBot="1" x14ac:dyDescent="0.3">
      <c r="B16" s="11"/>
      <c r="C16" s="11"/>
      <c r="D16" s="11"/>
      <c r="E16" s="267" t="s">
        <v>8</v>
      </c>
      <c r="F16" s="266"/>
      <c r="G16" s="267" t="s">
        <v>9</v>
      </c>
      <c r="H16" s="268"/>
      <c r="I16" s="270" t="s">
        <v>10</v>
      </c>
      <c r="J16" s="271"/>
      <c r="K16" s="267" t="s">
        <v>8</v>
      </c>
      <c r="L16" s="268"/>
      <c r="M16" s="267" t="s">
        <v>9</v>
      </c>
      <c r="N16" s="268"/>
      <c r="O16" s="270" t="s">
        <v>10</v>
      </c>
      <c r="P16" s="271"/>
    </row>
    <row r="17" spans="2:16" ht="13.7" customHeight="1" x14ac:dyDescent="0.2">
      <c r="B17" s="11"/>
      <c r="C17" s="11"/>
      <c r="D17" s="11"/>
      <c r="E17" s="35" t="s">
        <v>147</v>
      </c>
      <c r="F17" s="36" t="s">
        <v>147</v>
      </c>
      <c r="G17" s="35" t="s">
        <v>147</v>
      </c>
      <c r="H17" s="37" t="s">
        <v>147</v>
      </c>
      <c r="I17" s="35" t="s">
        <v>147</v>
      </c>
      <c r="J17" s="37" t="s">
        <v>147</v>
      </c>
      <c r="K17" s="35" t="s">
        <v>147</v>
      </c>
      <c r="L17" s="37" t="s">
        <v>147</v>
      </c>
      <c r="M17" s="35" t="s">
        <v>147</v>
      </c>
      <c r="N17" s="37" t="s">
        <v>147</v>
      </c>
      <c r="O17" s="35" t="s">
        <v>147</v>
      </c>
      <c r="P17" s="37" t="s">
        <v>147</v>
      </c>
    </row>
    <row r="18" spans="2:16" ht="31.5" customHeight="1" thickBot="1" x14ac:dyDescent="0.25">
      <c r="B18" s="256"/>
      <c r="C18" s="253"/>
      <c r="D18" s="258" t="s">
        <v>150</v>
      </c>
      <c r="E18" s="38" t="str">
        <f>"12/31/"&amp;""&amp;'Cover Page'!C$6</f>
        <v>12/31/2024</v>
      </c>
      <c r="F18" s="39">
        <f>DATE(YEAR(E18)+0,MONTH(E18)+3,DAY(E18)+0)</f>
        <v>45747</v>
      </c>
      <c r="G18" s="38" t="str">
        <f>"12/31/"&amp;""&amp;'Cover Page'!C$6</f>
        <v>12/31/2024</v>
      </c>
      <c r="H18" s="40">
        <f>DATE(YEAR(G18)+0,MONTH(G18)+3,DAY(G18)+0)</f>
        <v>45747</v>
      </c>
      <c r="I18" s="38" t="str">
        <f>"12/31/"&amp;""&amp;'Cover Page'!C$6</f>
        <v>12/31/2024</v>
      </c>
      <c r="J18" s="40">
        <f>DATE(YEAR(I18)+0,MONTH(I18)+3,DAY(I18)+0)</f>
        <v>45747</v>
      </c>
      <c r="K18" s="38" t="str">
        <f>"12/31/"&amp;""&amp;'Cover Page'!C$6</f>
        <v>12/31/2024</v>
      </c>
      <c r="L18" s="40">
        <f>DATE(YEAR(K18)+0,MONTH(K18)+3,DAY(K18)+0)</f>
        <v>45747</v>
      </c>
      <c r="M18" s="38" t="str">
        <f>"12/31/"&amp;""&amp;'Cover Page'!C$6</f>
        <v>12/31/2024</v>
      </c>
      <c r="N18" s="40">
        <f>DATE(YEAR(M18)+0,MONTH(M18)+3,DAY(M18)+0)</f>
        <v>45747</v>
      </c>
      <c r="O18" s="38" t="str">
        <f>"12/31/"&amp;""&amp;'Cover Page'!C$6</f>
        <v>12/31/2024</v>
      </c>
      <c r="P18" s="40">
        <f>DATE(YEAR(O18)+0,MONTH(O18)+3,DAY(O18)+0)</f>
        <v>45747</v>
      </c>
    </row>
    <row r="19" spans="2:16" ht="16.5" thickBot="1" x14ac:dyDescent="0.25">
      <c r="B19" s="254"/>
      <c r="C19" s="255"/>
      <c r="D19" s="257" t="s">
        <v>149</v>
      </c>
      <c r="E19" s="41">
        <v>1</v>
      </c>
      <c r="F19" s="42">
        <v>2</v>
      </c>
      <c r="G19" s="43">
        <v>3</v>
      </c>
      <c r="H19" s="44">
        <v>4</v>
      </c>
      <c r="I19" s="43">
        <v>5</v>
      </c>
      <c r="J19" s="44">
        <v>6</v>
      </c>
      <c r="K19" s="43">
        <v>7</v>
      </c>
      <c r="L19" s="44">
        <v>8</v>
      </c>
      <c r="M19" s="43">
        <v>9</v>
      </c>
      <c r="N19" s="44">
        <v>10</v>
      </c>
      <c r="O19" s="43">
        <v>11</v>
      </c>
      <c r="P19" s="45">
        <v>12</v>
      </c>
    </row>
    <row r="20" spans="2:16" x14ac:dyDescent="0.2">
      <c r="B20" s="46" t="s">
        <v>0</v>
      </c>
      <c r="C20" s="47" t="s">
        <v>32</v>
      </c>
      <c r="D20" s="183"/>
      <c r="E20" s="48"/>
      <c r="F20" s="49"/>
      <c r="G20" s="50"/>
      <c r="H20" s="51"/>
      <c r="I20" s="52"/>
      <c r="J20" s="50"/>
      <c r="K20" s="48"/>
      <c r="L20" s="49"/>
      <c r="M20" s="52"/>
      <c r="N20" s="51"/>
      <c r="O20" s="48"/>
      <c r="P20" s="49"/>
    </row>
    <row r="21" spans="2:16" x14ac:dyDescent="0.2">
      <c r="B21" s="53"/>
      <c r="C21" s="54">
        <v>1.1000000000000001</v>
      </c>
      <c r="D21" s="345" t="s">
        <v>38</v>
      </c>
      <c r="E21" s="55">
        <f>'Pt 2 Premium and Claims'!E22+'Pt 2 Premium and Claims'!E23-'Pt 2 Premium and Claims'!E24-'Pt 2 Premium and Claims'!E25</f>
        <v>0</v>
      </c>
      <c r="F21" s="56">
        <f>'Pt 2 Premium and Claims'!F22+'Pt 2 Premium and Claims'!F23-'Pt 2 Premium and Claims'!F24-'Pt 2 Premium and Claims'!F25</f>
        <v>0</v>
      </c>
      <c r="G21" s="57">
        <f>'Pt 2 Premium and Claims'!G22+'Pt 2 Premium and Claims'!G23-'Pt 2 Premium and Claims'!G24-'Pt 2 Premium and Claims'!G25</f>
        <v>0</v>
      </c>
      <c r="H21" s="56">
        <f>'Pt 2 Premium and Claims'!H22+'Pt 2 Premium and Claims'!H23-'Pt 2 Premium and Claims'!H24-'Pt 2 Premium and Claims'!H25</f>
        <v>0</v>
      </c>
      <c r="I21" s="55">
        <f>'Pt 2 Premium and Claims'!I22+'Pt 2 Premium and Claims'!I23-'Pt 2 Premium and Claims'!I24-'Pt 2 Premium and Claims'!I25</f>
        <v>0</v>
      </c>
      <c r="J21" s="56">
        <f>'Pt 2 Premium and Claims'!J22+'Pt 2 Premium and Claims'!J23-'Pt 2 Premium and Claims'!J24-'Pt 2 Premium and Claims'!J25</f>
        <v>0</v>
      </c>
      <c r="K21" s="55">
        <f>'Pt 2 Premium and Claims'!K22+'Pt 2 Premium and Claims'!K23-'Pt 2 Premium and Claims'!K24-'Pt 2 Premium and Claims'!K25</f>
        <v>0</v>
      </c>
      <c r="L21" s="56">
        <f>'Pt 2 Premium and Claims'!L22+'Pt 2 Premium and Claims'!L23-'Pt 2 Premium and Claims'!L24-'Pt 2 Premium and Claims'!L25</f>
        <v>0</v>
      </c>
      <c r="M21" s="55">
        <f>'Pt 2 Premium and Claims'!M22+'Pt 2 Premium and Claims'!M23-'Pt 2 Premium and Claims'!M24-'Pt 2 Premium and Claims'!M25</f>
        <v>0</v>
      </c>
      <c r="N21" s="56">
        <f>'Pt 2 Premium and Claims'!N22+'Pt 2 Premium and Claims'!N23-'Pt 2 Premium and Claims'!N24-'Pt 2 Premium and Claims'!N25</f>
        <v>0</v>
      </c>
      <c r="O21" s="55">
        <f>'Pt 2 Premium and Claims'!O22+'Pt 2 Premium and Claims'!O23-'Pt 2 Premium and Claims'!O24-'Pt 2 Premium and Claims'!O25</f>
        <v>18808814.978898767</v>
      </c>
      <c r="P21" s="56">
        <f>'Pt 2 Premium and Claims'!P22+'Pt 2 Premium and Claims'!P23-'Pt 2 Premium and Claims'!P24-'Pt 2 Premium and Claims'!P25</f>
        <v>18808814.978898767</v>
      </c>
    </row>
    <row r="22" spans="2:16" x14ac:dyDescent="0.2">
      <c r="B22" s="58"/>
      <c r="C22" s="59"/>
      <c r="D22" s="186"/>
      <c r="E22" s="60"/>
      <c r="F22" s="61"/>
      <c r="G22" s="62"/>
      <c r="H22" s="63"/>
      <c r="I22" s="60"/>
      <c r="J22" s="64"/>
      <c r="K22" s="60"/>
      <c r="L22" s="61"/>
      <c r="M22" s="60"/>
      <c r="N22" s="63"/>
      <c r="O22" s="60"/>
      <c r="P22" s="61"/>
    </row>
    <row r="23" spans="2:16" x14ac:dyDescent="0.2">
      <c r="B23" s="46" t="s">
        <v>1</v>
      </c>
      <c r="C23" s="47" t="s">
        <v>6</v>
      </c>
      <c r="D23" s="346"/>
      <c r="E23" s="52"/>
      <c r="F23" s="65"/>
      <c r="G23" s="50"/>
      <c r="H23" s="66"/>
      <c r="I23" s="52"/>
      <c r="J23" s="67"/>
      <c r="K23" s="52"/>
      <c r="L23" s="65"/>
      <c r="M23" s="52"/>
      <c r="N23" s="66"/>
      <c r="O23" s="52"/>
      <c r="P23" s="65"/>
    </row>
    <row r="24" spans="2:16" x14ac:dyDescent="0.2">
      <c r="B24" s="53"/>
      <c r="C24" s="68">
        <v>2.1</v>
      </c>
      <c r="D24" s="345" t="s">
        <v>133</v>
      </c>
      <c r="E24" s="55">
        <f>'Pt 2 Premium and Claims'!E51</f>
        <v>0</v>
      </c>
      <c r="F24" s="56">
        <f>'Pt 2 Premium and Claims'!F51</f>
        <v>0</v>
      </c>
      <c r="G24" s="57">
        <f>'Pt 2 Premium and Claims'!G51</f>
        <v>0</v>
      </c>
      <c r="H24" s="56">
        <f>'Pt 2 Premium and Claims'!H51</f>
        <v>0</v>
      </c>
      <c r="I24" s="55">
        <f>'Pt 2 Premium and Claims'!I51</f>
        <v>0</v>
      </c>
      <c r="J24" s="56">
        <f>'Pt 2 Premium and Claims'!J51</f>
        <v>0</v>
      </c>
      <c r="K24" s="55">
        <f>'Pt 2 Premium and Claims'!K51</f>
        <v>0</v>
      </c>
      <c r="L24" s="56">
        <f>'Pt 2 Premium and Claims'!L51</f>
        <v>0</v>
      </c>
      <c r="M24" s="55">
        <f>'Pt 2 Premium and Claims'!M51</f>
        <v>0</v>
      </c>
      <c r="N24" s="56">
        <f>'Pt 2 Premium and Claims'!N51</f>
        <v>0</v>
      </c>
      <c r="O24" s="55">
        <f>'Pt 2 Premium and Claims'!O51</f>
        <v>14382221.752450647</v>
      </c>
      <c r="P24" s="56">
        <f>'Pt 2 Premium and Claims'!P51</f>
        <v>14224336.910000002</v>
      </c>
    </row>
    <row r="25" spans="2:16" x14ac:dyDescent="0.2">
      <c r="B25" s="69"/>
      <c r="C25" s="59"/>
      <c r="D25" s="186"/>
      <c r="E25" s="60"/>
      <c r="F25" s="61"/>
      <c r="G25" s="62"/>
      <c r="H25" s="63"/>
      <c r="I25" s="60"/>
      <c r="J25" s="64"/>
      <c r="K25" s="60"/>
      <c r="L25" s="61"/>
      <c r="M25" s="60"/>
      <c r="N25" s="63"/>
      <c r="O25" s="60"/>
      <c r="P25" s="61"/>
    </row>
    <row r="26" spans="2:16" x14ac:dyDescent="0.2">
      <c r="B26" s="46" t="s">
        <v>2</v>
      </c>
      <c r="C26" s="47" t="s">
        <v>46</v>
      </c>
      <c r="D26" s="183"/>
      <c r="E26" s="52"/>
      <c r="F26" s="65"/>
      <c r="G26" s="50"/>
      <c r="H26" s="66"/>
      <c r="I26" s="52"/>
      <c r="J26" s="67"/>
      <c r="K26" s="52"/>
      <c r="L26" s="65"/>
      <c r="M26" s="52"/>
      <c r="N26" s="66"/>
      <c r="O26" s="52"/>
      <c r="P26" s="65"/>
    </row>
    <row r="27" spans="2:16" ht="30" x14ac:dyDescent="0.2">
      <c r="B27" s="53"/>
      <c r="C27" s="54">
        <v>3.1</v>
      </c>
      <c r="D27" s="345" t="s">
        <v>134</v>
      </c>
      <c r="E27" s="52"/>
      <c r="F27" s="65"/>
      <c r="G27" s="50"/>
      <c r="H27" s="66"/>
      <c r="I27" s="52"/>
      <c r="J27" s="67"/>
      <c r="K27" s="52"/>
      <c r="L27" s="65"/>
      <c r="M27" s="52"/>
      <c r="N27" s="66"/>
      <c r="O27" s="52"/>
      <c r="P27" s="65"/>
    </row>
    <row r="28" spans="2:16" x14ac:dyDescent="0.2">
      <c r="B28" s="53"/>
      <c r="C28" s="54"/>
      <c r="D28" s="345" t="s">
        <v>58</v>
      </c>
      <c r="E28" s="70"/>
      <c r="F28" s="71"/>
      <c r="G28" s="72"/>
      <c r="H28" s="73"/>
      <c r="I28" s="74"/>
      <c r="J28" s="75"/>
      <c r="K28" s="74"/>
      <c r="L28" s="76"/>
      <c r="M28" s="74"/>
      <c r="N28" s="73"/>
      <c r="O28" s="74">
        <v>-214321.93911169106</v>
      </c>
      <c r="P28" s="76">
        <v>-214321.93911169106</v>
      </c>
    </row>
    <row r="29" spans="2:16" ht="30" x14ac:dyDescent="0.2">
      <c r="B29" s="53"/>
      <c r="C29" s="54"/>
      <c r="D29" s="345" t="s">
        <v>67</v>
      </c>
      <c r="E29" s="74"/>
      <c r="F29" s="76"/>
      <c r="G29" s="72"/>
      <c r="H29" s="73"/>
      <c r="I29" s="74"/>
      <c r="J29" s="75"/>
      <c r="K29" s="74"/>
      <c r="L29" s="76"/>
      <c r="M29" s="74"/>
      <c r="N29" s="73"/>
      <c r="O29" s="74"/>
      <c r="P29" s="76"/>
    </row>
    <row r="30" spans="2:16" ht="45" x14ac:dyDescent="0.2">
      <c r="B30" s="53"/>
      <c r="C30" s="54">
        <v>3.2</v>
      </c>
      <c r="D30" s="345" t="s">
        <v>135</v>
      </c>
      <c r="E30" s="52"/>
      <c r="F30" s="65"/>
      <c r="G30" s="50"/>
      <c r="H30" s="66"/>
      <c r="I30" s="52"/>
      <c r="J30" s="67"/>
      <c r="K30" s="52"/>
      <c r="L30" s="65"/>
      <c r="M30" s="52"/>
      <c r="N30" s="66"/>
      <c r="O30" s="52"/>
      <c r="P30" s="65"/>
    </row>
    <row r="31" spans="2:16" x14ac:dyDescent="0.2">
      <c r="B31" s="53"/>
      <c r="C31" s="54"/>
      <c r="D31" s="344" t="s">
        <v>42</v>
      </c>
      <c r="E31" s="77"/>
      <c r="F31" s="76"/>
      <c r="G31" s="72"/>
      <c r="H31" s="73"/>
      <c r="I31" s="74"/>
      <c r="J31" s="75"/>
      <c r="K31" s="77"/>
      <c r="L31" s="76"/>
      <c r="M31" s="74"/>
      <c r="N31" s="73"/>
      <c r="O31" s="74">
        <f>+'[2]Pt 1 Summary of Data'!$V$31</f>
        <v>3938.3441677871128</v>
      </c>
      <c r="P31" s="76">
        <f>+O31</f>
        <v>3938.3441677871128</v>
      </c>
    </row>
    <row r="32" spans="2:16" x14ac:dyDescent="0.2">
      <c r="B32" s="53"/>
      <c r="C32" s="54"/>
      <c r="D32" s="344" t="s">
        <v>104</v>
      </c>
      <c r="E32" s="74"/>
      <c r="F32" s="76"/>
      <c r="G32" s="72"/>
      <c r="H32" s="73"/>
      <c r="I32" s="74"/>
      <c r="J32" s="75"/>
      <c r="K32" s="74"/>
      <c r="L32" s="76"/>
      <c r="M32" s="74"/>
      <c r="N32" s="73"/>
      <c r="O32" s="74">
        <f>+'[2]Pt 1 Summary of Data'!$V$32</f>
        <v>322736.21827881655</v>
      </c>
      <c r="P32" s="76">
        <f>+O32</f>
        <v>322736.21827881655</v>
      </c>
    </row>
    <row r="33" spans="2:16" x14ac:dyDescent="0.2">
      <c r="B33" s="53"/>
      <c r="C33" s="54"/>
      <c r="D33" s="344" t="s">
        <v>103</v>
      </c>
      <c r="E33" s="74"/>
      <c r="F33" s="76"/>
      <c r="G33" s="72"/>
      <c r="H33" s="73"/>
      <c r="I33" s="74"/>
      <c r="J33" s="75"/>
      <c r="K33" s="74"/>
      <c r="L33" s="76"/>
      <c r="M33" s="74"/>
      <c r="N33" s="73"/>
      <c r="O33" s="74"/>
      <c r="P33" s="76"/>
    </row>
    <row r="34" spans="2:16" x14ac:dyDescent="0.2">
      <c r="B34" s="53"/>
      <c r="C34" s="54">
        <v>3.3</v>
      </c>
      <c r="D34" s="344" t="s">
        <v>21</v>
      </c>
      <c r="E34" s="77"/>
      <c r="F34" s="76"/>
      <c r="G34" s="72"/>
      <c r="H34" s="73"/>
      <c r="I34" s="74"/>
      <c r="J34" s="75"/>
      <c r="K34" s="77"/>
      <c r="L34" s="76"/>
      <c r="M34" s="74"/>
      <c r="N34" s="73"/>
      <c r="O34" s="74"/>
      <c r="P34" s="76"/>
    </row>
    <row r="35" spans="2:16" x14ac:dyDescent="0.2">
      <c r="B35" s="53"/>
      <c r="C35" s="54">
        <v>3.4</v>
      </c>
      <c r="D35" s="344" t="s">
        <v>72</v>
      </c>
      <c r="E35" s="78">
        <f t="shared" ref="E35:P35" si="0">SUM(E$28:E$29,E$31,E$34+IF($H$6="No",IF(MAX(E$32:E$33)=0,MIN(E$32:E$33),MAX(E$32:E$33)),SUM(E$32:E$33)))</f>
        <v>0</v>
      </c>
      <c r="F35" s="79">
        <f t="shared" si="0"/>
        <v>0</v>
      </c>
      <c r="G35" s="219">
        <f t="shared" si="0"/>
        <v>0</v>
      </c>
      <c r="H35" s="79">
        <f t="shared" si="0"/>
        <v>0</v>
      </c>
      <c r="I35" s="78">
        <f t="shared" si="0"/>
        <v>0</v>
      </c>
      <c r="J35" s="79">
        <f t="shared" si="0"/>
        <v>0</v>
      </c>
      <c r="K35" s="78">
        <f t="shared" si="0"/>
        <v>0</v>
      </c>
      <c r="L35" s="79">
        <f t="shared" si="0"/>
        <v>0</v>
      </c>
      <c r="M35" s="78">
        <f t="shared" si="0"/>
        <v>0</v>
      </c>
      <c r="N35" s="79">
        <f t="shared" si="0"/>
        <v>0</v>
      </c>
      <c r="O35" s="78">
        <f t="shared" si="0"/>
        <v>112352.62333491261</v>
      </c>
      <c r="P35" s="79">
        <f t="shared" si="0"/>
        <v>112352.62333491261</v>
      </c>
    </row>
    <row r="36" spans="2:16" x14ac:dyDescent="0.2">
      <c r="B36" s="69"/>
      <c r="C36" s="59"/>
      <c r="D36" s="186"/>
      <c r="E36" s="60"/>
      <c r="F36" s="61"/>
      <c r="G36" s="62"/>
      <c r="H36" s="63"/>
      <c r="I36" s="60"/>
      <c r="J36" s="64"/>
      <c r="K36" s="60"/>
      <c r="L36" s="61"/>
      <c r="M36" s="60"/>
      <c r="N36" s="63"/>
      <c r="O36" s="60"/>
      <c r="P36" s="61"/>
    </row>
    <row r="37" spans="2:16" x14ac:dyDescent="0.2">
      <c r="B37" s="68" t="s">
        <v>3</v>
      </c>
      <c r="C37" s="47" t="s">
        <v>47</v>
      </c>
      <c r="D37" s="183"/>
      <c r="E37" s="52"/>
      <c r="F37" s="65"/>
      <c r="G37" s="50"/>
      <c r="H37" s="66"/>
      <c r="I37" s="52"/>
      <c r="J37" s="67"/>
      <c r="K37" s="52"/>
      <c r="L37" s="65"/>
      <c r="M37" s="52"/>
      <c r="N37" s="66"/>
      <c r="O37" s="52"/>
      <c r="P37" s="65"/>
    </row>
    <row r="38" spans="2:16" x14ac:dyDescent="0.2">
      <c r="B38" s="54"/>
      <c r="C38" s="54">
        <v>4.0999999999999996</v>
      </c>
      <c r="D38" s="344" t="s">
        <v>18</v>
      </c>
      <c r="E38" s="74"/>
      <c r="F38" s="76"/>
      <c r="G38" s="72"/>
      <c r="H38" s="76"/>
      <c r="I38" s="74"/>
      <c r="J38" s="76"/>
      <c r="K38" s="74"/>
      <c r="L38" s="76"/>
      <c r="M38" s="74"/>
      <c r="N38" s="76"/>
      <c r="O38" s="74">
        <v>623817.57977455726</v>
      </c>
      <c r="P38" s="76">
        <v>623817.57977455726</v>
      </c>
    </row>
    <row r="39" spans="2:16" x14ac:dyDescent="0.2">
      <c r="B39" s="54"/>
      <c r="C39" s="54">
        <v>4.2</v>
      </c>
      <c r="D39" s="344" t="s">
        <v>19</v>
      </c>
      <c r="E39" s="74"/>
      <c r="F39" s="76"/>
      <c r="G39" s="72"/>
      <c r="H39" s="76"/>
      <c r="I39" s="74"/>
      <c r="J39" s="76"/>
      <c r="K39" s="74"/>
      <c r="L39" s="76"/>
      <c r="M39" s="74"/>
      <c r="N39" s="76"/>
      <c r="O39" s="74">
        <v>2201348.0921875481</v>
      </c>
      <c r="P39" s="76">
        <v>2201348.0921875481</v>
      </c>
    </row>
    <row r="40" spans="2:16" x14ac:dyDescent="0.2">
      <c r="B40" s="54"/>
      <c r="C40" s="54">
        <v>4.3</v>
      </c>
      <c r="D40" s="344" t="s">
        <v>22</v>
      </c>
      <c r="E40" s="52"/>
      <c r="F40" s="65"/>
      <c r="G40" s="50"/>
      <c r="H40" s="65"/>
      <c r="I40" s="52"/>
      <c r="J40" s="65"/>
      <c r="K40" s="52"/>
      <c r="L40" s="65"/>
      <c r="M40" s="52"/>
      <c r="N40" s="65"/>
      <c r="O40" s="52"/>
      <c r="P40" s="65"/>
    </row>
    <row r="41" spans="2:16" ht="17.25" customHeight="1" x14ac:dyDescent="0.2">
      <c r="B41" s="54"/>
      <c r="C41" s="54"/>
      <c r="D41" s="345" t="s">
        <v>122</v>
      </c>
      <c r="E41" s="77"/>
      <c r="F41" s="76"/>
      <c r="G41" s="348"/>
      <c r="H41" s="76"/>
      <c r="I41" s="77"/>
      <c r="J41" s="76"/>
      <c r="K41" s="77"/>
      <c r="L41" s="76"/>
      <c r="M41" s="77"/>
      <c r="N41" s="76"/>
      <c r="O41" s="77"/>
      <c r="P41" s="76"/>
    </row>
    <row r="42" spans="2:16" ht="30" x14ac:dyDescent="0.2">
      <c r="B42" s="54"/>
      <c r="C42" s="80"/>
      <c r="D42" s="345" t="s">
        <v>123</v>
      </c>
      <c r="E42" s="77"/>
      <c r="F42" s="76"/>
      <c r="G42" s="348"/>
      <c r="H42" s="76"/>
      <c r="I42" s="77"/>
      <c r="J42" s="76"/>
      <c r="K42" s="77"/>
      <c r="L42" s="76"/>
      <c r="M42" s="77"/>
      <c r="N42" s="76"/>
      <c r="O42" s="77"/>
      <c r="P42" s="76"/>
    </row>
    <row r="43" spans="2:16" x14ac:dyDescent="0.2">
      <c r="B43" s="54"/>
      <c r="C43" s="54">
        <v>4.4000000000000004</v>
      </c>
      <c r="D43" s="344" t="s">
        <v>20</v>
      </c>
      <c r="E43" s="77"/>
      <c r="F43" s="350"/>
      <c r="G43" s="348"/>
      <c r="H43" s="72"/>
      <c r="I43" s="77"/>
      <c r="J43" s="72"/>
      <c r="K43" s="77"/>
      <c r="L43" s="72"/>
      <c r="M43" s="77"/>
      <c r="N43" s="72"/>
      <c r="O43" s="77">
        <v>2649035.0253393194</v>
      </c>
      <c r="P43" s="350">
        <v>2649035.0253393194</v>
      </c>
    </row>
    <row r="44" spans="2:16" x14ac:dyDescent="0.2">
      <c r="B44" s="54"/>
      <c r="C44" s="54">
        <v>4.5</v>
      </c>
      <c r="D44" s="344" t="s">
        <v>98</v>
      </c>
      <c r="E44" s="78">
        <f>SUM(SUM(E38:E39)+SUM(E41:E43))</f>
        <v>0</v>
      </c>
      <c r="F44" s="79">
        <f t="shared" ref="F44:P44" si="1">SUM(SUM(F38:F39)+SUM(F41:F43))</f>
        <v>0</v>
      </c>
      <c r="G44" s="78">
        <f t="shared" si="1"/>
        <v>0</v>
      </c>
      <c r="H44" s="79">
        <f t="shared" si="1"/>
        <v>0</v>
      </c>
      <c r="I44" s="78">
        <f t="shared" si="1"/>
        <v>0</v>
      </c>
      <c r="J44" s="79">
        <f t="shared" si="1"/>
        <v>0</v>
      </c>
      <c r="K44" s="78">
        <f t="shared" si="1"/>
        <v>0</v>
      </c>
      <c r="L44" s="79">
        <f t="shared" si="1"/>
        <v>0</v>
      </c>
      <c r="M44" s="78">
        <f t="shared" si="1"/>
        <v>0</v>
      </c>
      <c r="N44" s="79">
        <f t="shared" si="1"/>
        <v>0</v>
      </c>
      <c r="O44" s="78">
        <f t="shared" si="1"/>
        <v>5474200.697301425</v>
      </c>
      <c r="P44" s="79">
        <f t="shared" si="1"/>
        <v>5474200.697301425</v>
      </c>
    </row>
    <row r="45" spans="2:16" x14ac:dyDescent="0.2">
      <c r="B45" s="81"/>
      <c r="C45" s="81"/>
      <c r="D45" s="347"/>
      <c r="E45" s="52"/>
      <c r="F45" s="65"/>
      <c r="G45" s="50"/>
      <c r="H45" s="66"/>
      <c r="I45" s="52"/>
      <c r="J45" s="67"/>
      <c r="K45" s="52"/>
      <c r="L45" s="65"/>
      <c r="M45" s="52"/>
      <c r="N45" s="66"/>
      <c r="O45" s="52"/>
      <c r="P45" s="65"/>
    </row>
    <row r="46" spans="2:16" x14ac:dyDescent="0.2">
      <c r="B46" s="68" t="s">
        <v>4</v>
      </c>
      <c r="C46" s="82" t="s">
        <v>48</v>
      </c>
      <c r="D46" s="346"/>
      <c r="E46" s="52"/>
      <c r="F46" s="65"/>
      <c r="G46" s="50"/>
      <c r="H46" s="66"/>
      <c r="I46" s="52"/>
      <c r="J46" s="67"/>
      <c r="K46" s="52"/>
      <c r="L46" s="65"/>
      <c r="M46" s="52"/>
      <c r="N46" s="66"/>
      <c r="O46" s="52"/>
      <c r="P46" s="65"/>
    </row>
    <row r="47" spans="2:16" x14ac:dyDescent="0.2">
      <c r="B47" s="53"/>
      <c r="C47" s="54">
        <v>5.0999999999999996</v>
      </c>
      <c r="D47" s="344" t="s">
        <v>5</v>
      </c>
      <c r="E47" s="83"/>
      <c r="F47" s="351"/>
      <c r="G47" s="84"/>
      <c r="H47" s="84"/>
      <c r="I47" s="83"/>
      <c r="J47" s="84"/>
      <c r="K47" s="83"/>
      <c r="L47" s="84"/>
      <c r="M47" s="83"/>
      <c r="N47" s="84"/>
      <c r="O47" s="83">
        <v>37103</v>
      </c>
      <c r="P47" s="340">
        <v>37103</v>
      </c>
    </row>
    <row r="48" spans="2:16" x14ac:dyDescent="0.2">
      <c r="B48" s="53"/>
      <c r="C48" s="54">
        <v>5.2</v>
      </c>
      <c r="D48" s="344" t="s">
        <v>27</v>
      </c>
      <c r="E48" s="83"/>
      <c r="F48" s="351"/>
      <c r="G48" s="84"/>
      <c r="H48" s="84"/>
      <c r="I48" s="83"/>
      <c r="J48" s="84"/>
      <c r="K48" s="83"/>
      <c r="L48" s="84"/>
      <c r="M48" s="83"/>
      <c r="N48" s="84"/>
      <c r="O48" s="83">
        <v>448576</v>
      </c>
      <c r="P48" s="85">
        <v>448576</v>
      </c>
    </row>
    <row r="49" spans="2:16" ht="15.75" thickBot="1" x14ac:dyDescent="0.25">
      <c r="B49" s="53"/>
      <c r="C49" s="54">
        <v>5.3</v>
      </c>
      <c r="D49" s="344" t="s">
        <v>23</v>
      </c>
      <c r="E49" s="86">
        <f>E48/12</f>
        <v>0</v>
      </c>
      <c r="F49" s="87">
        <f t="shared" ref="F49:P49" si="2">F48/12</f>
        <v>0</v>
      </c>
      <c r="G49" s="349">
        <f t="shared" si="2"/>
        <v>0</v>
      </c>
      <c r="H49" s="87">
        <f>H48/12</f>
        <v>0</v>
      </c>
      <c r="I49" s="86">
        <f t="shared" si="2"/>
        <v>0</v>
      </c>
      <c r="J49" s="87">
        <f t="shared" si="2"/>
        <v>0</v>
      </c>
      <c r="K49" s="86">
        <f t="shared" si="2"/>
        <v>0</v>
      </c>
      <c r="L49" s="87">
        <f t="shared" si="2"/>
        <v>0</v>
      </c>
      <c r="M49" s="86">
        <f>M48/12</f>
        <v>0</v>
      </c>
      <c r="N49" s="87">
        <f>N48/12</f>
        <v>0</v>
      </c>
      <c r="O49" s="86">
        <f t="shared" si="2"/>
        <v>37381.333333333336</v>
      </c>
      <c r="P49" s="87">
        <f t="shared" si="2"/>
        <v>37381.333333333336</v>
      </c>
    </row>
    <row r="50" spans="2:16" ht="45" customHeight="1" x14ac:dyDescent="0.2">
      <c r="B50" s="88"/>
      <c r="C50" s="89"/>
      <c r="D50" s="90"/>
      <c r="E50" s="273" t="str">
        <f>"Grand Total as of "&amp;""&amp;TEXT(E$18,"MM/DD/YYYY")&amp;" for ALL markets in col. 1-12."</f>
        <v>Grand Total as of 12/31/2024 for ALL markets in col. 1-12.</v>
      </c>
      <c r="F50" s="91"/>
      <c r="G50" s="91"/>
      <c r="H50" s="91"/>
      <c r="I50" s="91"/>
      <c r="J50" s="91"/>
      <c r="K50" s="92"/>
      <c r="L50" s="91"/>
      <c r="M50" s="91"/>
      <c r="N50" s="91"/>
      <c r="O50" s="91"/>
      <c r="P50" s="93"/>
    </row>
    <row r="51" spans="2:16" ht="13.5" customHeight="1" x14ac:dyDescent="0.2">
      <c r="B51" s="94"/>
      <c r="C51" s="95"/>
      <c r="D51" s="96"/>
      <c r="E51" s="324"/>
      <c r="F51" s="97"/>
      <c r="G51" s="97"/>
      <c r="H51" s="97"/>
      <c r="I51" s="97"/>
      <c r="J51" s="97"/>
      <c r="K51" s="98"/>
      <c r="L51" s="97"/>
      <c r="M51" s="97"/>
      <c r="N51" s="97"/>
      <c r="O51" s="97"/>
      <c r="P51" s="99"/>
    </row>
    <row r="52" spans="2:16" x14ac:dyDescent="0.2">
      <c r="B52" s="100" t="s">
        <v>56</v>
      </c>
      <c r="C52" s="101" t="s">
        <v>53</v>
      </c>
      <c r="D52" s="102"/>
      <c r="E52" s="103"/>
      <c r="F52" s="104"/>
      <c r="G52" s="104"/>
      <c r="H52" s="104"/>
      <c r="I52" s="104"/>
      <c r="J52" s="104"/>
      <c r="K52" s="98"/>
      <c r="L52" s="104"/>
      <c r="M52" s="104"/>
      <c r="N52" s="104"/>
      <c r="O52" s="104"/>
      <c r="P52" s="105"/>
    </row>
    <row r="53" spans="2:16" ht="15.75" thickBot="1" x14ac:dyDescent="0.25">
      <c r="B53" s="106" t="s">
        <v>57</v>
      </c>
      <c r="C53" s="107" t="s">
        <v>129</v>
      </c>
      <c r="D53" s="108"/>
      <c r="E53" s="109"/>
      <c r="F53" s="110"/>
      <c r="G53" s="110"/>
      <c r="H53" s="110"/>
      <c r="I53" s="110"/>
      <c r="J53" s="110"/>
      <c r="K53" s="111"/>
      <c r="L53" s="110"/>
      <c r="M53" s="110"/>
      <c r="N53" s="110"/>
      <c r="O53" s="110"/>
      <c r="P53" s="112"/>
    </row>
    <row r="54" spans="2:16" x14ac:dyDescent="0.2">
      <c r="B54" s="11"/>
      <c r="C54" s="11"/>
      <c r="D54" s="11"/>
      <c r="E54" s="113"/>
      <c r="F54" s="113"/>
      <c r="G54" s="113"/>
      <c r="H54" s="113"/>
      <c r="I54" s="113"/>
      <c r="J54" s="113"/>
      <c r="K54" s="113"/>
      <c r="L54" s="113"/>
      <c r="M54" s="113"/>
      <c r="N54" s="113"/>
      <c r="O54" s="113"/>
      <c r="P54" s="113"/>
    </row>
    <row r="55" spans="2:16" ht="15.75" x14ac:dyDescent="0.25">
      <c r="B55" s="114" t="s">
        <v>61</v>
      </c>
      <c r="C55" s="114"/>
      <c r="D55" s="114"/>
      <c r="E55" s="113"/>
      <c r="F55" s="113"/>
      <c r="G55" s="113"/>
      <c r="H55" s="113"/>
      <c r="I55" s="113"/>
      <c r="J55" s="113"/>
      <c r="K55" s="113"/>
      <c r="L55" s="113"/>
      <c r="M55" s="113"/>
      <c r="N55" s="113"/>
      <c r="O55" s="113"/>
      <c r="P55" s="113"/>
    </row>
    <row r="56" spans="2:16" ht="17.25" customHeight="1" x14ac:dyDescent="0.25">
      <c r="B56" s="114"/>
      <c r="C56" s="194" t="s">
        <v>137</v>
      </c>
      <c r="D56" s="194"/>
      <c r="E56" s="113"/>
      <c r="F56" s="113"/>
      <c r="G56" s="113"/>
      <c r="H56" s="113"/>
      <c r="I56" s="113"/>
      <c r="J56" s="113"/>
      <c r="K56" s="113"/>
      <c r="L56" s="113"/>
      <c r="M56" s="113"/>
      <c r="N56" s="113"/>
      <c r="O56" s="113"/>
      <c r="P56" s="113"/>
    </row>
    <row r="57" spans="2:16" ht="16.5" customHeight="1" x14ac:dyDescent="0.25">
      <c r="B57" s="114"/>
      <c r="C57" s="114" t="s">
        <v>70</v>
      </c>
      <c r="D57" s="28"/>
      <c r="E57" s="113"/>
      <c r="F57" s="113"/>
      <c r="G57" s="113"/>
      <c r="H57" s="113"/>
      <c r="I57" s="113"/>
      <c r="J57" s="113"/>
      <c r="K57" s="113"/>
      <c r="L57" s="113"/>
      <c r="M57" s="113"/>
      <c r="N57" s="113"/>
      <c r="O57" s="113"/>
      <c r="P57" s="113"/>
    </row>
    <row r="58" spans="2:16" ht="17.25" customHeight="1" x14ac:dyDescent="0.25">
      <c r="B58" s="114"/>
      <c r="C58" s="114" t="s">
        <v>66</v>
      </c>
      <c r="D58" s="28"/>
    </row>
    <row r="59" spans="2:16" ht="17.25" customHeight="1" x14ac:dyDescent="0.2">
      <c r="B59" s="28"/>
      <c r="C59" s="194" t="s">
        <v>101</v>
      </c>
      <c r="D59" s="194"/>
      <c r="E59" s="115"/>
    </row>
    <row r="60" spans="2:16" ht="13.15" customHeight="1" x14ac:dyDescent="0.2">
      <c r="C60" s="116"/>
      <c r="D60" s="116"/>
    </row>
  </sheetData>
  <sheetProtection algorithmName="SHA-512" hashValue="NdIPv96RYCzOU+Ecy3Z1FyaGP19W+9bhaL8HscJNhk0ZA1Y5rOBWb47vjzkpcijCi0WRt+KlOrOSCjIYzj7ohw==" saltValue="ya6qfp1Tck+EO67Y01Ycqg==" spinCount="100000" sheet="1" formatCells="0" formatColumns="0" formatRows="0"/>
  <dataConsolidate/>
  <phoneticPr fontId="23" type="noConversion"/>
  <conditionalFormatting sqref="E28:E29 G28:G29 I28:I29 G31:G34 I31:I34 E31:E35 E38:E39">
    <cfRule type="cellIs" dxfId="33" priority="86" stopIfTrue="1" operator="lessThan">
      <formula>0</formula>
    </cfRule>
  </conditionalFormatting>
  <conditionalFormatting sqref="E41:E44">
    <cfRule type="cellIs" dxfId="32" priority="19" stopIfTrue="1" operator="lessThan">
      <formula>0</formula>
    </cfRule>
  </conditionalFormatting>
  <conditionalFormatting sqref="E47:O48">
    <cfRule type="cellIs" dxfId="31" priority="14" stopIfTrue="1" operator="lessThan">
      <formula>0</formula>
    </cfRule>
  </conditionalFormatting>
  <conditionalFormatting sqref="E35:P35">
    <cfRule type="cellIs" dxfId="30" priority="23" stopIfTrue="1" operator="lessThan">
      <formula>0</formula>
    </cfRule>
  </conditionalFormatting>
  <conditionalFormatting sqref="F43:F44">
    <cfRule type="cellIs" dxfId="29" priority="13" stopIfTrue="1" operator="lessThan">
      <formula>0</formula>
    </cfRule>
  </conditionalFormatting>
  <conditionalFormatting sqref="G38:G39 I38:I39 K38:K39 M38:M39 O38:O39">
    <cfRule type="cellIs" dxfId="28" priority="22" stopIfTrue="1" operator="lessThan">
      <formula>0</formula>
    </cfRule>
  </conditionalFormatting>
  <conditionalFormatting sqref="G41:G44">
    <cfRule type="cellIs" dxfId="27" priority="12" stopIfTrue="1" operator="lessThan">
      <formula>0</formula>
    </cfRule>
  </conditionalFormatting>
  <conditionalFormatting sqref="H43:H44">
    <cfRule type="cellIs" dxfId="26" priority="11" stopIfTrue="1" operator="lessThan">
      <formula>0</formula>
    </cfRule>
  </conditionalFormatting>
  <conditionalFormatting sqref="I41:I44">
    <cfRule type="cellIs" dxfId="25" priority="10" stopIfTrue="1" operator="lessThan">
      <formula>0</formula>
    </cfRule>
  </conditionalFormatting>
  <conditionalFormatting sqref="J43:J44">
    <cfRule type="cellIs" dxfId="24" priority="9" stopIfTrue="1" operator="lessThan">
      <formula>0</formula>
    </cfRule>
  </conditionalFormatting>
  <conditionalFormatting sqref="K28:K29 M28:M29 O28:O29 K31:K34 M31:M34 O33:O34">
    <cfRule type="cellIs" dxfId="23" priority="55" stopIfTrue="1" operator="lessThan">
      <formula>0</formula>
    </cfRule>
  </conditionalFormatting>
  <conditionalFormatting sqref="K41:K44">
    <cfRule type="cellIs" dxfId="22" priority="8" stopIfTrue="1" operator="lessThan">
      <formula>0</formula>
    </cfRule>
  </conditionalFormatting>
  <conditionalFormatting sqref="L43:L44">
    <cfRule type="cellIs" dxfId="21" priority="7" stopIfTrue="1" operator="lessThan">
      <formula>0</formula>
    </cfRule>
  </conditionalFormatting>
  <conditionalFormatting sqref="M41:M44">
    <cfRule type="cellIs" dxfId="20" priority="6" stopIfTrue="1" operator="lessThan">
      <formula>0</formula>
    </cfRule>
  </conditionalFormatting>
  <conditionalFormatting sqref="N43:N44">
    <cfRule type="cellIs" dxfId="19" priority="5" stopIfTrue="1" operator="lessThan">
      <formula>0</formula>
    </cfRule>
  </conditionalFormatting>
  <conditionalFormatting sqref="O41:O44">
    <cfRule type="cellIs" dxfId="18" priority="4" stopIfTrue="1" operator="lessThan">
      <formula>0</formula>
    </cfRule>
  </conditionalFormatting>
  <conditionalFormatting sqref="P43:P44">
    <cfRule type="cellIs" dxfId="17" priority="2" stopIfTrue="1" operator="lessThan">
      <formula>0</formula>
    </cfRule>
  </conditionalFormatting>
  <conditionalFormatting sqref="O31:O32">
    <cfRule type="cellIs" dxfId="0" priority="1" stopIfTrue="1" operator="lessThan">
      <formula>0</formula>
    </cfRule>
  </conditionalFormatting>
  <pageMargins left="0.2" right="0.2" top="0.35" bottom="0.25" header="0.2" footer="0.2"/>
  <pageSetup scale="54" fitToWidth="0" pageOrder="overThenDown" orientation="landscape" cellComments="asDisplayed" r:id="rId1"/>
  <headerFooter alignWithMargins="0">
    <oddFooter>&amp;LMedical Loss Ratio Reporting Form&amp;C Page &amp;P of &amp;N&amp;R[&amp;A]</oddFooter>
  </headerFooter>
  <ignoredErrors>
    <ignoredError sqref="B23 B20" numberStoredAsText="1"/>
    <ignoredError sqref="F18:G18 M18:O18 K18:L18 I18:J18 H1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7030A0"/>
    <pageSetUpPr fitToPage="1"/>
  </sheetPr>
  <dimension ref="A1:P59"/>
  <sheetViews>
    <sheetView topLeftCell="A12" zoomScaleNormal="100" workbookViewId="0">
      <selection activeCell="G21" sqref="G21"/>
    </sheetView>
  </sheetViews>
  <sheetFormatPr defaultColWidth="9.28515625" defaultRowHeight="15" x14ac:dyDescent="0.2"/>
  <cols>
    <col min="1" max="1" width="1.7109375" style="6" customWidth="1"/>
    <col min="2" max="2" width="3.5703125" style="12" customWidth="1"/>
    <col min="3" max="3" width="5.42578125" style="12" customWidth="1"/>
    <col min="4" max="4" width="78" style="12" customWidth="1"/>
    <col min="5" max="5" width="14.28515625" style="6" customWidth="1"/>
    <col min="6" max="6" width="11.5703125" style="6" bestFit="1" customWidth="1"/>
    <col min="7" max="7" width="15.7109375" style="6" customWidth="1"/>
    <col min="8" max="8" width="14.85546875" style="6" bestFit="1" customWidth="1"/>
    <col min="9" max="9" width="15.140625" style="6" bestFit="1" customWidth="1"/>
    <col min="10" max="10" width="11.5703125" style="6" bestFit="1" customWidth="1"/>
    <col min="11" max="16" width="19.42578125" style="6" customWidth="1"/>
    <col min="17" max="16384" width="9.28515625" style="6"/>
  </cols>
  <sheetData>
    <row r="1" spans="2:16" ht="15.75" x14ac:dyDescent="0.25">
      <c r="B1" s="13" t="s">
        <v>138</v>
      </c>
      <c r="C1" s="11"/>
      <c r="D1" s="11"/>
    </row>
    <row r="2" spans="2:16" ht="15.75" x14ac:dyDescent="0.25">
      <c r="B2" s="13" t="s">
        <v>141</v>
      </c>
      <c r="C2" s="11"/>
      <c r="D2" s="11"/>
    </row>
    <row r="3" spans="2:16" ht="15.75" x14ac:dyDescent="0.25">
      <c r="B3" s="13" t="s">
        <v>60</v>
      </c>
      <c r="C3" s="11"/>
      <c r="D3" s="117"/>
    </row>
    <row r="4" spans="2:16" x14ac:dyDescent="0.2">
      <c r="B4" s="11"/>
      <c r="C4" s="11"/>
      <c r="D4" s="11"/>
    </row>
    <row r="5" spans="2:16" s="5" customFormat="1" ht="15.75" x14ac:dyDescent="0.25">
      <c r="B5" s="25" t="s">
        <v>87</v>
      </c>
      <c r="C5" s="26"/>
      <c r="D5" s="26"/>
      <c r="E5" s="6"/>
      <c r="F5" s="6"/>
      <c r="G5" s="6"/>
      <c r="I5" s="6"/>
      <c r="J5" s="6"/>
      <c r="K5" s="6"/>
      <c r="L5" s="6"/>
      <c r="M5" s="6"/>
      <c r="O5" s="6"/>
      <c r="P5" s="6"/>
    </row>
    <row r="6" spans="2:16" s="5" customFormat="1" ht="15" customHeight="1" x14ac:dyDescent="0.2">
      <c r="B6" s="341"/>
      <c r="C6" s="317"/>
      <c r="D6" s="338" t="str">
        <f>'Cover Page'!C7</f>
        <v>NAIC: 65676</v>
      </c>
      <c r="E6" s="282"/>
      <c r="F6" s="282"/>
      <c r="G6" s="6"/>
      <c r="H6" s="7"/>
      <c r="K6" s="6"/>
      <c r="L6" s="6"/>
      <c r="M6" s="6"/>
      <c r="N6" s="7"/>
    </row>
    <row r="7" spans="2:16" s="5" customFormat="1" ht="15.75" customHeight="1" x14ac:dyDescent="0.25">
      <c r="B7" s="25" t="s">
        <v>88</v>
      </c>
      <c r="C7" s="26"/>
      <c r="D7" s="26"/>
      <c r="E7" s="282"/>
      <c r="F7" s="282"/>
      <c r="G7" s="6"/>
      <c r="H7" s="6"/>
      <c r="K7" s="6"/>
      <c r="L7" s="6"/>
      <c r="M7" s="6"/>
      <c r="N7" s="6"/>
    </row>
    <row r="8" spans="2:16" s="5" customFormat="1" ht="15" customHeight="1" x14ac:dyDescent="0.2">
      <c r="B8" s="341"/>
      <c r="C8" s="317"/>
      <c r="D8" s="318" t="str">
        <f>'Cover Page'!C8</f>
        <v>The Lincoln National Life Insurance Company (LNL)</v>
      </c>
      <c r="E8" s="282"/>
      <c r="F8" s="282"/>
      <c r="G8" s="6"/>
      <c r="H8" s="7"/>
      <c r="I8" s="6"/>
      <c r="J8" s="6"/>
      <c r="K8" s="6"/>
      <c r="L8" s="6"/>
      <c r="M8" s="6"/>
      <c r="N8" s="7"/>
      <c r="O8" s="6"/>
      <c r="P8" s="6"/>
    </row>
    <row r="9" spans="2:16" s="5" customFormat="1" ht="15.75" customHeight="1" x14ac:dyDescent="0.25">
      <c r="B9" s="32" t="s">
        <v>90</v>
      </c>
      <c r="C9" s="26"/>
      <c r="D9" s="26"/>
      <c r="E9" s="283" t="s">
        <v>124</v>
      </c>
      <c r="F9" s="282"/>
      <c r="I9" s="6"/>
      <c r="J9" s="6"/>
      <c r="O9" s="6"/>
      <c r="P9" s="6"/>
    </row>
    <row r="10" spans="2:16" s="5" customFormat="1" ht="15" customHeight="1" x14ac:dyDescent="0.2">
      <c r="B10" s="341"/>
      <c r="C10" s="317"/>
      <c r="D10" s="319" t="str">
        <f>'Cover Page'!C9</f>
        <v>Lincoln Financial</v>
      </c>
      <c r="E10" s="282"/>
      <c r="F10" s="282"/>
      <c r="H10" s="7"/>
      <c r="I10" s="6"/>
      <c r="J10" s="6"/>
      <c r="K10" s="6"/>
      <c r="L10" s="6"/>
      <c r="N10" s="7"/>
      <c r="O10" s="6"/>
      <c r="P10" s="6"/>
    </row>
    <row r="11" spans="2:16" s="5" customFormat="1" ht="15.75" customHeight="1" x14ac:dyDescent="0.25">
      <c r="B11" s="32" t="s">
        <v>85</v>
      </c>
      <c r="C11" s="26"/>
      <c r="D11" s="26"/>
      <c r="E11" s="282"/>
      <c r="F11" s="282"/>
      <c r="H11" s="6"/>
      <c r="I11" s="6"/>
      <c r="J11" s="6"/>
      <c r="N11" s="6"/>
      <c r="O11" s="6"/>
      <c r="P11" s="6"/>
    </row>
    <row r="12" spans="2:16" s="5" customFormat="1" x14ac:dyDescent="0.2">
      <c r="B12" s="341"/>
      <c r="C12" s="317"/>
      <c r="D12" s="319" t="str">
        <f>'Cover Page'!C6</f>
        <v>2024</v>
      </c>
      <c r="E12" s="6"/>
      <c r="F12" s="6"/>
      <c r="H12" s="7"/>
      <c r="I12" s="6"/>
      <c r="J12" s="6"/>
      <c r="K12" s="6"/>
      <c r="L12" s="6"/>
      <c r="N12" s="7"/>
      <c r="O12" s="6"/>
      <c r="P12" s="6"/>
    </row>
    <row r="13" spans="2:16" s="5" customFormat="1" x14ac:dyDescent="0.2">
      <c r="B13" s="11"/>
      <c r="C13" s="11"/>
      <c r="D13" s="11"/>
      <c r="G13" s="8"/>
      <c r="H13" s="8"/>
      <c r="I13" s="6"/>
      <c r="J13" s="6"/>
      <c r="M13" s="8"/>
      <c r="N13" s="8"/>
      <c r="O13" s="6"/>
      <c r="P13" s="6"/>
    </row>
    <row r="14" spans="2:16" s="12" customFormat="1" ht="15.75" thickBot="1" x14ac:dyDescent="0.25">
      <c r="B14" s="11"/>
      <c r="C14" s="11"/>
      <c r="D14" s="325"/>
    </row>
    <row r="15" spans="2:16" s="12" customFormat="1" ht="16.5" thickBot="1" x14ac:dyDescent="0.3">
      <c r="B15" s="11"/>
      <c r="C15" s="11"/>
      <c r="D15" s="11"/>
      <c r="E15" s="259"/>
      <c r="F15" s="260"/>
      <c r="G15" s="260" t="s">
        <v>33</v>
      </c>
      <c r="H15" s="260"/>
      <c r="I15" s="260"/>
      <c r="J15" s="260"/>
      <c r="K15" s="259"/>
      <c r="L15" s="260"/>
      <c r="M15" s="260" t="s">
        <v>33</v>
      </c>
      <c r="N15" s="260"/>
      <c r="O15" s="260"/>
      <c r="P15" s="272"/>
    </row>
    <row r="16" spans="2:16" s="12" customFormat="1" ht="16.5" customHeight="1" thickBot="1" x14ac:dyDescent="0.25">
      <c r="B16" s="11"/>
      <c r="C16" s="11"/>
      <c r="D16" s="11"/>
      <c r="E16" s="261"/>
      <c r="F16" s="275"/>
      <c r="G16" s="277" t="s">
        <v>106</v>
      </c>
      <c r="H16" s="275"/>
      <c r="I16" s="275"/>
      <c r="J16" s="276"/>
      <c r="K16" s="262"/>
      <c r="L16" s="263"/>
      <c r="M16" s="264" t="s">
        <v>107</v>
      </c>
      <c r="N16" s="263"/>
      <c r="O16" s="263"/>
      <c r="P16" s="265"/>
    </row>
    <row r="17" spans="2:16" s="12" customFormat="1" ht="16.5" thickBot="1" x14ac:dyDescent="0.3">
      <c r="B17" s="11"/>
      <c r="C17" s="11"/>
      <c r="D17" s="11"/>
      <c r="E17" s="279" t="s">
        <v>8</v>
      </c>
      <c r="F17" s="278"/>
      <c r="G17" s="279"/>
      <c r="H17" s="281" t="s">
        <v>9</v>
      </c>
      <c r="I17" s="270" t="s">
        <v>10</v>
      </c>
      <c r="J17" s="271"/>
      <c r="K17" s="279" t="s">
        <v>8</v>
      </c>
      <c r="L17" s="280"/>
      <c r="M17" s="279" t="s">
        <v>9</v>
      </c>
      <c r="N17" s="280"/>
      <c r="O17" s="270" t="s">
        <v>10</v>
      </c>
      <c r="P17" s="271"/>
    </row>
    <row r="18" spans="2:16" s="12" customFormat="1" x14ac:dyDescent="0.2">
      <c r="B18" s="11"/>
      <c r="C18" s="11"/>
      <c r="D18" s="11"/>
      <c r="E18" s="35" t="s">
        <v>147</v>
      </c>
      <c r="F18" s="36" t="s">
        <v>147</v>
      </c>
      <c r="G18" s="35" t="s">
        <v>147</v>
      </c>
      <c r="H18" s="37" t="s">
        <v>147</v>
      </c>
      <c r="I18" s="35" t="s">
        <v>147</v>
      </c>
      <c r="J18" s="37" t="s">
        <v>147</v>
      </c>
      <c r="K18" s="35" t="s">
        <v>147</v>
      </c>
      <c r="L18" s="37" t="s">
        <v>147</v>
      </c>
      <c r="M18" s="35" t="s">
        <v>147</v>
      </c>
      <c r="N18" s="37" t="s">
        <v>147</v>
      </c>
      <c r="O18" s="35" t="s">
        <v>147</v>
      </c>
      <c r="P18" s="37" t="s">
        <v>147</v>
      </c>
    </row>
    <row r="19" spans="2:16" s="12" customFormat="1" ht="32.25" thickBot="1" x14ac:dyDescent="0.25">
      <c r="B19" s="256"/>
      <c r="C19" s="253"/>
      <c r="D19" s="258" t="s">
        <v>151</v>
      </c>
      <c r="E19" s="38" t="str">
        <f>"12/31/"&amp;""&amp;'Cover Page'!C$6</f>
        <v>12/31/2024</v>
      </c>
      <c r="F19" s="39">
        <f>DATE(YEAR(E19)+0,MONTH(E19)+3,DAY(E19)+0)</f>
        <v>45747</v>
      </c>
      <c r="G19" s="38" t="str">
        <f>"12/31/"&amp;""&amp;'Cover Page'!C$6</f>
        <v>12/31/2024</v>
      </c>
      <c r="H19" s="40">
        <f>DATE(YEAR(G19)+0,MONTH(G19)+3,DAY(G19)+0)</f>
        <v>45747</v>
      </c>
      <c r="I19" s="38" t="str">
        <f>"12/31/"&amp;""&amp;'Cover Page'!C$6</f>
        <v>12/31/2024</v>
      </c>
      <c r="J19" s="40">
        <f>DATE(YEAR(I19)+0,MONTH(I19)+3,DAY(I19)+0)</f>
        <v>45747</v>
      </c>
      <c r="K19" s="38" t="str">
        <f>"12/31/"&amp;""&amp;'Cover Page'!C$6</f>
        <v>12/31/2024</v>
      </c>
      <c r="L19" s="40">
        <f>DATE(YEAR(K19)+0,MONTH(K19)+3,DAY(K19)+0)</f>
        <v>45747</v>
      </c>
      <c r="M19" s="38" t="str">
        <f>"12/31/"&amp;""&amp;'Cover Page'!C$6</f>
        <v>12/31/2024</v>
      </c>
      <c r="N19" s="40">
        <f>DATE(YEAR(M19)+0,MONTH(M19)+3,DAY(M19)+0)</f>
        <v>45747</v>
      </c>
      <c r="O19" s="38" t="str">
        <f>"12/31/"&amp;""&amp;'Cover Page'!C$6</f>
        <v>12/31/2024</v>
      </c>
      <c r="P19" s="40">
        <f>DATE(YEAR(O19)+0,MONTH(O19)+3,DAY(O19)+0)</f>
        <v>45747</v>
      </c>
    </row>
    <row r="20" spans="2:16" s="12" customFormat="1" ht="21" customHeight="1" x14ac:dyDescent="0.2">
      <c r="B20" s="254"/>
      <c r="C20" s="255"/>
      <c r="D20" s="352" t="s">
        <v>149</v>
      </c>
      <c r="E20" s="356">
        <v>1</v>
      </c>
      <c r="F20" s="357">
        <v>2</v>
      </c>
      <c r="G20" s="118">
        <v>3</v>
      </c>
      <c r="H20" s="119">
        <v>4</v>
      </c>
      <c r="I20" s="118">
        <v>5</v>
      </c>
      <c r="J20" s="119">
        <v>6</v>
      </c>
      <c r="K20" s="118">
        <v>7</v>
      </c>
      <c r="L20" s="119">
        <v>8</v>
      </c>
      <c r="M20" s="118">
        <v>9</v>
      </c>
      <c r="N20" s="119">
        <v>10</v>
      </c>
      <c r="O20" s="118">
        <v>11</v>
      </c>
      <c r="P20" s="119">
        <v>12</v>
      </c>
    </row>
    <row r="21" spans="2:16" s="12" customFormat="1" x14ac:dyDescent="0.2">
      <c r="B21" s="46" t="s">
        <v>0</v>
      </c>
      <c r="C21" s="47" t="s">
        <v>64</v>
      </c>
      <c r="D21" s="353"/>
      <c r="E21" s="120"/>
      <c r="F21" s="121"/>
      <c r="G21" s="120"/>
      <c r="H21" s="122"/>
      <c r="I21" s="120"/>
      <c r="J21" s="121"/>
      <c r="K21" s="120"/>
      <c r="L21" s="121"/>
      <c r="M21" s="120"/>
      <c r="N21" s="122"/>
      <c r="O21" s="120"/>
      <c r="P21" s="121"/>
    </row>
    <row r="22" spans="2:16" s="12" customFormat="1" x14ac:dyDescent="0.2">
      <c r="B22" s="53"/>
      <c r="C22" s="54">
        <v>1.1000000000000001</v>
      </c>
      <c r="D22" s="344" t="s">
        <v>15</v>
      </c>
      <c r="E22" s="358"/>
      <c r="F22" s="124"/>
      <c r="G22" s="123"/>
      <c r="H22" s="124"/>
      <c r="I22" s="123"/>
      <c r="J22" s="124"/>
      <c r="K22" s="123"/>
      <c r="L22" s="124"/>
      <c r="M22" s="123"/>
      <c r="N22" s="124"/>
      <c r="O22" s="123">
        <v>18808612.879999995</v>
      </c>
      <c r="P22" s="124">
        <v>18808612.879999995</v>
      </c>
    </row>
    <row r="23" spans="2:16" s="12" customFormat="1" x14ac:dyDescent="0.2">
      <c r="B23" s="53"/>
      <c r="C23" s="54">
        <v>1.2</v>
      </c>
      <c r="D23" s="344" t="s">
        <v>16</v>
      </c>
      <c r="E23" s="123"/>
      <c r="F23" s="124"/>
      <c r="G23" s="123"/>
      <c r="H23" s="124"/>
      <c r="I23" s="123"/>
      <c r="J23" s="124"/>
      <c r="K23" s="123"/>
      <c r="L23" s="124"/>
      <c r="M23" s="123"/>
      <c r="N23" s="124"/>
      <c r="O23" s="123">
        <v>1597.2606102422724</v>
      </c>
      <c r="P23" s="124">
        <v>1597.2606102422724</v>
      </c>
    </row>
    <row r="24" spans="2:16" s="12" customFormat="1" x14ac:dyDescent="0.2">
      <c r="B24" s="53"/>
      <c r="C24" s="54">
        <v>1.3</v>
      </c>
      <c r="D24" s="344" t="s">
        <v>34</v>
      </c>
      <c r="E24" s="123"/>
      <c r="F24" s="124"/>
      <c r="G24" s="123"/>
      <c r="H24" s="124"/>
      <c r="I24" s="123"/>
      <c r="J24" s="124"/>
      <c r="K24" s="123"/>
      <c r="L24" s="124"/>
      <c r="M24" s="123"/>
      <c r="N24" s="124"/>
      <c r="O24" s="123">
        <v>1395.1617114711032</v>
      </c>
      <c r="P24" s="124">
        <v>1395.1617114711032</v>
      </c>
    </row>
    <row r="25" spans="2:16" s="12" customFormat="1" x14ac:dyDescent="0.2">
      <c r="B25" s="53"/>
      <c r="C25" s="54">
        <v>1.4</v>
      </c>
      <c r="D25" s="344" t="s">
        <v>17</v>
      </c>
      <c r="E25" s="123"/>
      <c r="F25" s="124"/>
      <c r="G25" s="123"/>
      <c r="H25" s="124"/>
      <c r="I25" s="123"/>
      <c r="J25" s="124"/>
      <c r="K25" s="123"/>
      <c r="L25" s="124"/>
      <c r="M25" s="123"/>
      <c r="N25" s="124"/>
      <c r="O25" s="123"/>
      <c r="P25" s="124"/>
    </row>
    <row r="26" spans="2:16" s="12" customFormat="1" x14ac:dyDescent="0.2">
      <c r="B26" s="125"/>
      <c r="C26" s="126"/>
      <c r="D26" s="354"/>
      <c r="E26" s="127"/>
      <c r="F26" s="128"/>
      <c r="G26" s="127"/>
      <c r="H26" s="129"/>
      <c r="I26" s="127"/>
      <c r="J26" s="128"/>
      <c r="K26" s="127"/>
      <c r="L26" s="128"/>
      <c r="M26" s="127"/>
      <c r="N26" s="129"/>
      <c r="O26" s="127"/>
      <c r="P26" s="128"/>
    </row>
    <row r="27" spans="2:16" s="12" customFormat="1" x14ac:dyDescent="0.2">
      <c r="B27" s="53" t="s">
        <v>1</v>
      </c>
      <c r="C27" s="82" t="s">
        <v>65</v>
      </c>
      <c r="D27" s="344"/>
      <c r="E27" s="130"/>
      <c r="F27" s="131"/>
      <c r="G27" s="130"/>
      <c r="H27" s="132"/>
      <c r="I27" s="130"/>
      <c r="J27" s="131"/>
      <c r="K27" s="130"/>
      <c r="L27" s="131"/>
      <c r="M27" s="130"/>
      <c r="N27" s="132"/>
      <c r="O27" s="130"/>
      <c r="P27" s="131"/>
    </row>
    <row r="28" spans="2:16" s="12" customFormat="1" x14ac:dyDescent="0.2">
      <c r="B28" s="53"/>
      <c r="C28" s="54">
        <v>2.1</v>
      </c>
      <c r="D28" s="344" t="s">
        <v>39</v>
      </c>
      <c r="E28" s="130"/>
      <c r="F28" s="131"/>
      <c r="G28" s="130"/>
      <c r="H28" s="132"/>
      <c r="I28" s="130"/>
      <c r="J28" s="131"/>
      <c r="K28" s="130"/>
      <c r="L28" s="131"/>
      <c r="M28" s="130"/>
      <c r="N28" s="132"/>
      <c r="O28" s="130"/>
      <c r="P28" s="131"/>
    </row>
    <row r="29" spans="2:16" s="12" customFormat="1" x14ac:dyDescent="0.2">
      <c r="B29" s="53"/>
      <c r="C29" s="54"/>
      <c r="D29" s="344" t="s">
        <v>55</v>
      </c>
      <c r="E29" s="123"/>
      <c r="F29" s="133"/>
      <c r="G29" s="123"/>
      <c r="H29" s="133"/>
      <c r="I29" s="123"/>
      <c r="J29" s="133"/>
      <c r="K29" s="123"/>
      <c r="L29" s="133"/>
      <c r="M29" s="123"/>
      <c r="N29" s="133"/>
      <c r="O29" s="123">
        <v>14443980.649999997</v>
      </c>
      <c r="P29" s="133"/>
    </row>
    <row r="30" spans="2:16" s="12" customFormat="1" ht="28.5" customHeight="1" x14ac:dyDescent="0.2">
      <c r="B30" s="53"/>
      <c r="C30" s="54"/>
      <c r="D30" s="345" t="s">
        <v>54</v>
      </c>
      <c r="E30" s="134"/>
      <c r="F30" s="124"/>
      <c r="G30" s="134"/>
      <c r="H30" s="124"/>
      <c r="I30" s="134"/>
      <c r="J30" s="124"/>
      <c r="K30" s="134"/>
      <c r="L30" s="124"/>
      <c r="M30" s="134"/>
      <c r="N30" s="124"/>
      <c r="O30" s="134"/>
      <c r="P30" s="124">
        <v>14075684.910000002</v>
      </c>
    </row>
    <row r="31" spans="2:16" s="12" customFormat="1" x14ac:dyDescent="0.2">
      <c r="B31" s="53"/>
      <c r="C31" s="54">
        <v>2.2000000000000002</v>
      </c>
      <c r="D31" s="344" t="s">
        <v>35</v>
      </c>
      <c r="E31" s="130"/>
      <c r="F31" s="131"/>
      <c r="G31" s="130"/>
      <c r="H31" s="132"/>
      <c r="I31" s="130"/>
      <c r="J31" s="131"/>
      <c r="K31" s="130"/>
      <c r="L31" s="131"/>
      <c r="M31" s="130"/>
      <c r="N31" s="132"/>
      <c r="O31" s="130"/>
      <c r="P31" s="131"/>
    </row>
    <row r="32" spans="2:16" s="12" customFormat="1" ht="30" x14ac:dyDescent="0.2">
      <c r="B32" s="53"/>
      <c r="C32" s="54"/>
      <c r="D32" s="345" t="s">
        <v>51</v>
      </c>
      <c r="E32" s="123"/>
      <c r="F32" s="133"/>
      <c r="G32" s="123"/>
      <c r="H32" s="135"/>
      <c r="I32" s="123"/>
      <c r="J32" s="133"/>
      <c r="K32" s="123"/>
      <c r="L32" s="133"/>
      <c r="M32" s="123"/>
      <c r="N32" s="135"/>
      <c r="O32" s="123"/>
      <c r="P32" s="133"/>
    </row>
    <row r="33" spans="2:16" s="12" customFormat="1" ht="30" x14ac:dyDescent="0.2">
      <c r="B33" s="53"/>
      <c r="C33" s="54"/>
      <c r="D33" s="345" t="s">
        <v>44</v>
      </c>
      <c r="E33" s="134"/>
      <c r="F33" s="124"/>
      <c r="G33" s="134"/>
      <c r="H33" s="136"/>
      <c r="I33" s="134"/>
      <c r="J33" s="124"/>
      <c r="K33" s="134"/>
      <c r="L33" s="124"/>
      <c r="M33" s="134"/>
      <c r="N33" s="136"/>
      <c r="O33" s="134"/>
      <c r="P33" s="124"/>
    </row>
    <row r="34" spans="2:16" s="12" customFormat="1" x14ac:dyDescent="0.2">
      <c r="B34" s="53"/>
      <c r="C34" s="54">
        <v>2.2999999999999998</v>
      </c>
      <c r="D34" s="344" t="s">
        <v>28</v>
      </c>
      <c r="E34" s="123"/>
      <c r="F34" s="133"/>
      <c r="G34" s="123"/>
      <c r="H34" s="135"/>
      <c r="I34" s="123"/>
      <c r="J34" s="133"/>
      <c r="K34" s="123"/>
      <c r="L34" s="133"/>
      <c r="M34" s="123"/>
      <c r="N34" s="135"/>
      <c r="O34" s="123"/>
      <c r="P34" s="133"/>
    </row>
    <row r="35" spans="2:16" s="12" customFormat="1" x14ac:dyDescent="0.2">
      <c r="B35" s="53"/>
      <c r="C35" s="54">
        <v>2.4</v>
      </c>
      <c r="D35" s="344" t="s">
        <v>36</v>
      </c>
      <c r="E35" s="130"/>
      <c r="F35" s="131"/>
      <c r="G35" s="130"/>
      <c r="H35" s="132"/>
      <c r="I35" s="130"/>
      <c r="J35" s="131"/>
      <c r="K35" s="130"/>
      <c r="L35" s="131"/>
      <c r="M35" s="130"/>
      <c r="N35" s="132"/>
      <c r="O35" s="130"/>
      <c r="P35" s="131"/>
    </row>
    <row r="36" spans="2:16" s="12" customFormat="1" ht="30" x14ac:dyDescent="0.2">
      <c r="B36" s="53"/>
      <c r="C36" s="54"/>
      <c r="D36" s="345" t="s">
        <v>52</v>
      </c>
      <c r="E36" s="123"/>
      <c r="F36" s="133"/>
      <c r="G36" s="123"/>
      <c r="H36" s="135"/>
      <c r="I36" s="123"/>
      <c r="J36" s="133"/>
      <c r="K36" s="123"/>
      <c r="L36" s="133"/>
      <c r="M36" s="123"/>
      <c r="N36" s="135"/>
      <c r="O36" s="123">
        <f>+'[1]Incurred Health Claims by State'!$O$12</f>
        <v>600978.10245064949</v>
      </c>
      <c r="P36" s="133"/>
    </row>
    <row r="37" spans="2:16" s="12" customFormat="1" ht="30" x14ac:dyDescent="0.2">
      <c r="B37" s="53"/>
      <c r="C37" s="54"/>
      <c r="D37" s="345" t="s">
        <v>43</v>
      </c>
      <c r="E37" s="134"/>
      <c r="F37" s="124"/>
      <c r="G37" s="134"/>
      <c r="H37" s="136"/>
      <c r="I37" s="134"/>
      <c r="J37" s="124"/>
      <c r="K37" s="134"/>
      <c r="L37" s="124"/>
      <c r="M37" s="134"/>
      <c r="N37" s="136"/>
      <c r="O37" s="134"/>
      <c r="P37" s="124">
        <v>148652</v>
      </c>
    </row>
    <row r="38" spans="2:16" s="12" customFormat="1" x14ac:dyDescent="0.2">
      <c r="B38" s="53"/>
      <c r="C38" s="54">
        <v>2.5</v>
      </c>
      <c r="D38" s="344" t="s">
        <v>29</v>
      </c>
      <c r="E38" s="123"/>
      <c r="F38" s="133"/>
      <c r="G38" s="123"/>
      <c r="H38" s="135"/>
      <c r="I38" s="123"/>
      <c r="J38" s="133"/>
      <c r="K38" s="123"/>
      <c r="L38" s="133"/>
      <c r="M38" s="123"/>
      <c r="N38" s="135"/>
      <c r="O38" s="123">
        <v>662737</v>
      </c>
      <c r="P38" s="133"/>
    </row>
    <row r="39" spans="2:16" s="12" customFormat="1" x14ac:dyDescent="0.2">
      <c r="B39" s="53"/>
      <c r="C39" s="54">
        <v>2.6</v>
      </c>
      <c r="D39" s="344" t="s">
        <v>31</v>
      </c>
      <c r="E39" s="130"/>
      <c r="F39" s="131"/>
      <c r="G39" s="130"/>
      <c r="H39" s="132"/>
      <c r="I39" s="130"/>
      <c r="J39" s="131"/>
      <c r="K39" s="130"/>
      <c r="L39" s="131"/>
      <c r="M39" s="130"/>
      <c r="N39" s="132"/>
      <c r="O39" s="130"/>
      <c r="P39" s="131"/>
    </row>
    <row r="40" spans="2:16" s="12" customFormat="1" ht="28.5" customHeight="1" x14ac:dyDescent="0.2">
      <c r="B40" s="53"/>
      <c r="C40" s="54"/>
      <c r="D40" s="345" t="s">
        <v>112</v>
      </c>
      <c r="E40" s="123"/>
      <c r="F40" s="133"/>
      <c r="G40" s="123"/>
      <c r="H40" s="135"/>
      <c r="I40" s="123"/>
      <c r="J40" s="133"/>
      <c r="K40" s="123"/>
      <c r="L40" s="133"/>
      <c r="M40" s="123"/>
      <c r="N40" s="135"/>
      <c r="O40" s="123"/>
      <c r="P40" s="133"/>
    </row>
    <row r="41" spans="2:16" s="12" customFormat="1" ht="27.95" customHeight="1" x14ac:dyDescent="0.2">
      <c r="B41" s="53"/>
      <c r="C41" s="54"/>
      <c r="D41" s="345" t="s">
        <v>113</v>
      </c>
      <c r="E41" s="134"/>
      <c r="F41" s="124"/>
      <c r="G41" s="134"/>
      <c r="H41" s="136"/>
      <c r="I41" s="134"/>
      <c r="J41" s="124"/>
      <c r="K41" s="134"/>
      <c r="L41" s="124"/>
      <c r="M41" s="134"/>
      <c r="N41" s="136"/>
      <c r="O41" s="134"/>
      <c r="P41" s="124"/>
    </row>
    <row r="42" spans="2:16" s="12" customFormat="1" x14ac:dyDescent="0.2">
      <c r="B42" s="53"/>
      <c r="C42" s="54">
        <v>2.7</v>
      </c>
      <c r="D42" s="344" t="s">
        <v>37</v>
      </c>
      <c r="E42" s="130"/>
      <c r="F42" s="131"/>
      <c r="G42" s="130"/>
      <c r="H42" s="132"/>
      <c r="I42" s="130"/>
      <c r="J42" s="131"/>
      <c r="K42" s="130"/>
      <c r="L42" s="131"/>
      <c r="M42" s="130"/>
      <c r="N42" s="132"/>
      <c r="O42" s="130"/>
      <c r="P42" s="131"/>
    </row>
    <row r="43" spans="2:16" s="12" customFormat="1" x14ac:dyDescent="0.2">
      <c r="B43" s="53"/>
      <c r="C43" s="54"/>
      <c r="D43" s="345" t="s">
        <v>114</v>
      </c>
      <c r="E43" s="123"/>
      <c r="F43" s="133"/>
      <c r="G43" s="123"/>
      <c r="H43" s="135"/>
      <c r="I43" s="123"/>
      <c r="J43" s="133"/>
      <c r="K43" s="123"/>
      <c r="L43" s="133"/>
      <c r="M43" s="123"/>
      <c r="N43" s="135"/>
      <c r="O43" s="123"/>
      <c r="P43" s="133"/>
    </row>
    <row r="44" spans="2:16" s="12" customFormat="1" ht="30" x14ac:dyDescent="0.2">
      <c r="B44" s="53"/>
      <c r="C44" s="54"/>
      <c r="D44" s="345" t="s">
        <v>115</v>
      </c>
      <c r="E44" s="134"/>
      <c r="F44" s="124"/>
      <c r="G44" s="134"/>
      <c r="H44" s="136"/>
      <c r="I44" s="134"/>
      <c r="J44" s="124"/>
      <c r="K44" s="134"/>
      <c r="L44" s="124"/>
      <c r="M44" s="134"/>
      <c r="N44" s="136"/>
      <c r="O44" s="134"/>
      <c r="P44" s="124"/>
    </row>
    <row r="45" spans="2:16" s="12" customFormat="1" x14ac:dyDescent="0.2">
      <c r="B45" s="53"/>
      <c r="C45" s="137" t="s">
        <v>116</v>
      </c>
      <c r="D45" s="344" t="s">
        <v>30</v>
      </c>
      <c r="E45" s="123"/>
      <c r="F45" s="138"/>
      <c r="G45" s="123"/>
      <c r="H45" s="139"/>
      <c r="I45" s="123"/>
      <c r="J45" s="138"/>
      <c r="K45" s="123"/>
      <c r="L45" s="138"/>
      <c r="M45" s="123"/>
      <c r="N45" s="139"/>
      <c r="O45" s="123"/>
      <c r="P45" s="138"/>
    </row>
    <row r="46" spans="2:16" s="12" customFormat="1" x14ac:dyDescent="0.2">
      <c r="B46" s="53"/>
      <c r="C46" s="54">
        <v>2.9</v>
      </c>
      <c r="D46" s="344" t="s">
        <v>100</v>
      </c>
      <c r="E46" s="130"/>
      <c r="F46" s="140"/>
      <c r="G46" s="130"/>
      <c r="H46" s="141"/>
      <c r="I46" s="130"/>
      <c r="J46" s="140"/>
      <c r="K46" s="130"/>
      <c r="L46" s="140"/>
      <c r="M46" s="130"/>
      <c r="N46" s="141"/>
      <c r="O46" s="130"/>
      <c r="P46" s="140"/>
    </row>
    <row r="47" spans="2:16" s="12" customFormat="1" x14ac:dyDescent="0.2">
      <c r="B47" s="53"/>
      <c r="C47" s="54"/>
      <c r="D47" s="345" t="s">
        <v>117</v>
      </c>
      <c r="E47" s="123"/>
      <c r="F47" s="142"/>
      <c r="G47" s="123"/>
      <c r="H47" s="143"/>
      <c r="I47" s="123"/>
      <c r="J47" s="142"/>
      <c r="K47" s="123"/>
      <c r="L47" s="142"/>
      <c r="M47" s="123"/>
      <c r="N47" s="143"/>
      <c r="O47" s="123"/>
      <c r="P47" s="142"/>
    </row>
    <row r="48" spans="2:16" s="12" customFormat="1" x14ac:dyDescent="0.2">
      <c r="B48" s="53"/>
      <c r="C48" s="54"/>
      <c r="D48" s="344" t="s">
        <v>118</v>
      </c>
      <c r="E48" s="123"/>
      <c r="F48" s="142"/>
      <c r="G48" s="123"/>
      <c r="H48" s="143"/>
      <c r="I48" s="123"/>
      <c r="J48" s="142"/>
      <c r="K48" s="123"/>
      <c r="L48" s="142"/>
      <c r="M48" s="123"/>
      <c r="N48" s="143"/>
      <c r="O48" s="123"/>
      <c r="P48" s="142"/>
    </row>
    <row r="49" spans="1:16" s="12" customFormat="1" x14ac:dyDescent="0.2">
      <c r="B49" s="53"/>
      <c r="C49" s="54"/>
      <c r="D49" s="344" t="s">
        <v>119</v>
      </c>
      <c r="E49" s="123"/>
      <c r="F49" s="138"/>
      <c r="G49" s="123"/>
      <c r="H49" s="139"/>
      <c r="I49" s="123"/>
      <c r="J49" s="138"/>
      <c r="K49" s="123"/>
      <c r="L49" s="138"/>
      <c r="M49" s="123"/>
      <c r="N49" s="139"/>
      <c r="O49" s="123"/>
      <c r="P49" s="138"/>
    </row>
    <row r="50" spans="1:16" s="12" customFormat="1" x14ac:dyDescent="0.2">
      <c r="B50" s="53"/>
      <c r="C50" s="144" t="s">
        <v>14</v>
      </c>
      <c r="D50" s="344" t="s">
        <v>26</v>
      </c>
      <c r="E50" s="123"/>
      <c r="F50" s="124"/>
      <c r="G50" s="123"/>
      <c r="H50" s="136"/>
      <c r="I50" s="123"/>
      <c r="J50" s="124"/>
      <c r="K50" s="123"/>
      <c r="L50" s="124"/>
      <c r="M50" s="123"/>
      <c r="N50" s="136"/>
      <c r="O50" s="123"/>
      <c r="P50" s="124"/>
    </row>
    <row r="51" spans="1:16" s="12" customFormat="1" x14ac:dyDescent="0.2">
      <c r="A51" s="145"/>
      <c r="B51" s="53"/>
      <c r="C51" s="144" t="s">
        <v>120</v>
      </c>
      <c r="D51" s="345" t="s">
        <v>49</v>
      </c>
      <c r="E51" s="78">
        <f>E29+E32-E34+E36-E38+E40+E43-E45+E47+E48-E49+E50</f>
        <v>0</v>
      </c>
      <c r="F51" s="79">
        <f>F30+F33+F37+F41+F44+F47+F48+F50</f>
        <v>0</v>
      </c>
      <c r="G51" s="78">
        <f>G29+G32-G34+G36-G38+G40+G43-G45+G47+G48-G49+G50</f>
        <v>0</v>
      </c>
      <c r="H51" s="79">
        <f>H30+H33+H37+H41+H44+H47+H48+H50</f>
        <v>0</v>
      </c>
      <c r="I51" s="78">
        <f>I29+I32-I34+I36-I38+I40+I43-I45+I47+I48-I49+I50</f>
        <v>0</v>
      </c>
      <c r="J51" s="79">
        <f>J30+J33+J37+J41+J44+J47+J48+J50</f>
        <v>0</v>
      </c>
      <c r="K51" s="78">
        <f>K29+K32-K34+K36-K38+K40+K43-K45+K47+K48-K49+K50</f>
        <v>0</v>
      </c>
      <c r="L51" s="79">
        <f>L30+L33+L37+L41+L44+L47+L48+L50</f>
        <v>0</v>
      </c>
      <c r="M51" s="78">
        <f>M29+M32-M34+M36-M38+M40+M43-M45+M47+M48-M49+M50</f>
        <v>0</v>
      </c>
      <c r="N51" s="79">
        <f>N30+N33+N37+N41+N44+N47+N48+N50</f>
        <v>0</v>
      </c>
      <c r="O51" s="78">
        <f>O29+O32-O34+O36-O38+O40+O43-O45+O47+O48-O49+O50</f>
        <v>14382221.752450647</v>
      </c>
      <c r="P51" s="79">
        <f>P30+P33+P37+P41+P44+P47+P48+P50</f>
        <v>14224336.910000002</v>
      </c>
    </row>
    <row r="52" spans="1:16" s="12" customFormat="1" ht="15.75" thickBot="1" x14ac:dyDescent="0.25">
      <c r="B52" s="125"/>
      <c r="C52" s="95"/>
      <c r="D52" s="355"/>
      <c r="E52" s="146"/>
      <c r="F52" s="147"/>
      <c r="G52" s="146"/>
      <c r="H52" s="148"/>
      <c r="I52" s="146"/>
      <c r="J52" s="147"/>
      <c r="K52" s="146"/>
      <c r="L52" s="147"/>
      <c r="M52" s="146"/>
      <c r="N52" s="148"/>
      <c r="O52" s="146"/>
      <c r="P52" s="147"/>
    </row>
    <row r="53" spans="1:16" s="12" customFormat="1" x14ac:dyDescent="0.2">
      <c r="B53" s="11"/>
      <c r="C53" s="11"/>
      <c r="D53" s="11"/>
    </row>
    <row r="54" spans="1:16" s="12" customFormat="1" ht="15.75" x14ac:dyDescent="0.25">
      <c r="B54" s="114"/>
      <c r="C54" s="114" t="s">
        <v>61</v>
      </c>
      <c r="D54" s="114"/>
    </row>
    <row r="55" spans="1:16" s="12" customFormat="1" ht="13.15" customHeight="1" x14ac:dyDescent="0.25">
      <c r="B55" s="114"/>
      <c r="C55" s="114"/>
      <c r="D55" s="149" t="s">
        <v>137</v>
      </c>
    </row>
    <row r="56" spans="1:16" s="12" customFormat="1" ht="15.75" x14ac:dyDescent="0.25">
      <c r="B56" s="114"/>
      <c r="C56" s="114"/>
      <c r="D56" s="114" t="s">
        <v>71</v>
      </c>
    </row>
    <row r="57" spans="1:16" s="12" customFormat="1" ht="13.15" customHeight="1" x14ac:dyDescent="0.25">
      <c r="B57" s="114"/>
      <c r="C57" s="114"/>
      <c r="D57" s="114" t="s">
        <v>66</v>
      </c>
      <c r="E57" s="150"/>
    </row>
    <row r="58" spans="1:16" s="12" customFormat="1" ht="13.15" customHeight="1" x14ac:dyDescent="0.2">
      <c r="B58" s="11"/>
      <c r="C58" s="28"/>
      <c r="D58" s="149" t="s">
        <v>101</v>
      </c>
    </row>
    <row r="59" spans="1:16" s="12" customFormat="1" ht="13.15" customHeight="1" x14ac:dyDescent="0.2">
      <c r="C59" s="116"/>
      <c r="D59" s="116"/>
    </row>
  </sheetData>
  <sheetProtection algorithmName="SHA-512" hashValue="dPQ7SiHgPTsZH9zvVYEsqXDJ1bU9k0wsVdG49OvBC6rsNnMag8BOdkg/G0FU+hdEjKTHggCLQejDeoLRq9CrbQ==" saltValue="G2l7NlohPFBfXAuI9yZZww==" spinCount="100000" sheet="1" formatCells="0" formatColumns="0" formatRows="0"/>
  <dataConsolidate/>
  <conditionalFormatting sqref="E29 F30 E32 G32 I32 F33 H33 J33 E34 G34 I34 E36 G36 I36 F37 H37 J37 E38 G38 I38 E40 G40 I40 F41 H41 J41 E43:P43 F44 H44 J44 E45 G45 I45 E47:P48 E49 G49 I49">
    <cfRule type="cellIs" dxfId="16" priority="126" stopIfTrue="1" operator="lessThan">
      <formula>0</formula>
    </cfRule>
  </conditionalFormatting>
  <conditionalFormatting sqref="E22:P25">
    <cfRule type="cellIs" dxfId="15" priority="12" stopIfTrue="1" operator="lessThan">
      <formula>0</formula>
    </cfRule>
  </conditionalFormatting>
  <conditionalFormatting sqref="E50:P51">
    <cfRule type="cellIs" dxfId="14" priority="2" stopIfTrue="1" operator="lessThan">
      <formula>0</formula>
    </cfRule>
  </conditionalFormatting>
  <conditionalFormatting sqref="G29 H30">
    <cfRule type="cellIs" dxfId="13" priority="42" stopIfTrue="1" operator="lessThan">
      <formula>0</formula>
    </cfRule>
  </conditionalFormatting>
  <conditionalFormatting sqref="I29 J30">
    <cfRule type="cellIs" dxfId="12" priority="41" stopIfTrue="1" operator="lessThan">
      <formula>0</formula>
    </cfRule>
  </conditionalFormatting>
  <conditionalFormatting sqref="K29 L30">
    <cfRule type="cellIs" dxfId="11" priority="40" stopIfTrue="1" operator="lessThan">
      <formula>0</formula>
    </cfRule>
  </conditionalFormatting>
  <conditionalFormatting sqref="K32 M32 O32 L33 N33 P33 K34 M34 O34 K36 M36 L37 N37 P37 K38 M38 O38 K40 M40 O40 L41 N41 P41 L44 N44 P44 K45 M45 O45 K49 M49 O49">
    <cfRule type="cellIs" dxfId="10" priority="50" stopIfTrue="1" operator="lessThan">
      <formula>0</formula>
    </cfRule>
  </conditionalFormatting>
  <conditionalFormatting sqref="M29 N30">
    <cfRule type="cellIs" dxfId="9" priority="39" stopIfTrue="1" operator="lessThan">
      <formula>0</formula>
    </cfRule>
  </conditionalFormatting>
  <conditionalFormatting sqref="O29 P30">
    <cfRule type="cellIs" dxfId="8" priority="38" stopIfTrue="1" operator="lessThan">
      <formula>0</formula>
    </cfRule>
  </conditionalFormatting>
  <conditionalFormatting sqref="O36">
    <cfRule type="cellIs" dxfId="1" priority="1" stopIfTrue="1" operator="lessThan">
      <formula>0</formula>
    </cfRule>
  </conditionalFormatting>
  <pageMargins left="0.2" right="0.2" top="0.35" bottom="0.25" header="0.2" footer="0.2"/>
  <pageSetup scale="52" fitToWidth="0" pageOrder="overThenDown" orientation="landscape" cellComments="asDisplayed" r:id="rId1"/>
  <headerFooter alignWithMargins="0">
    <oddFooter>&amp;LMedical Loss Ratio Reporting Form&amp;C Page &amp;P of &amp;N&amp;R[&amp;A]</oddFooter>
  </headerFooter>
  <ignoredErrors>
    <ignoredError sqref="B21 B27" numberStoredAsText="1"/>
    <ignoredError sqref="F19 H19 J19 L19 N1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B1:D87"/>
  <sheetViews>
    <sheetView topLeftCell="A72" zoomScaleNormal="100" workbookViewId="0">
      <selection activeCell="D76" sqref="D76:D77"/>
    </sheetView>
  </sheetViews>
  <sheetFormatPr defaultRowHeight="15" x14ac:dyDescent="0.2"/>
  <cols>
    <col min="1" max="1" width="1.85546875" customWidth="1"/>
    <col min="2" max="2" width="69.85546875" style="11" customWidth="1"/>
    <col min="3" max="3" width="18.5703125" customWidth="1"/>
    <col min="4" max="4" width="59.28515625" bestFit="1" customWidth="1"/>
  </cols>
  <sheetData>
    <row r="1" spans="2:4" ht="15.75" x14ac:dyDescent="0.25">
      <c r="B1" s="13" t="s">
        <v>138</v>
      </c>
    </row>
    <row r="2" spans="2:4" ht="15.75" x14ac:dyDescent="0.25">
      <c r="B2" s="13" t="s">
        <v>142</v>
      </c>
    </row>
    <row r="3" spans="2:4" ht="15.75" x14ac:dyDescent="0.25">
      <c r="B3" s="13" t="s">
        <v>99</v>
      </c>
    </row>
    <row r="5" spans="2:4" ht="15.75" x14ac:dyDescent="0.25">
      <c r="B5" s="25" t="s">
        <v>87</v>
      </c>
    </row>
    <row r="6" spans="2:4" ht="18.75" customHeight="1" x14ac:dyDescent="0.2">
      <c r="B6" s="151" t="str">
        <f>'Cover Page'!C7</f>
        <v>NAIC: 65676</v>
      </c>
      <c r="D6" s="288" t="s">
        <v>125</v>
      </c>
    </row>
    <row r="7" spans="2:4" ht="15.75" customHeight="1" x14ac:dyDescent="0.25">
      <c r="B7" s="25" t="s">
        <v>88</v>
      </c>
    </row>
    <row r="8" spans="2:4" ht="15" customHeight="1" x14ac:dyDescent="0.2">
      <c r="B8" s="152" t="str">
        <f>'Cover Page'!C8</f>
        <v>The Lincoln National Life Insurance Company (LNL)</v>
      </c>
    </row>
    <row r="9" spans="2:4" ht="15.75" customHeight="1" x14ac:dyDescent="0.25">
      <c r="B9" s="32" t="s">
        <v>90</v>
      </c>
    </row>
    <row r="10" spans="2:4" ht="15" customHeight="1" x14ac:dyDescent="0.2">
      <c r="B10" s="152" t="str">
        <f>'Cover Page'!C9</f>
        <v>Lincoln Financial</v>
      </c>
    </row>
    <row r="11" spans="2:4" ht="15.75" x14ac:dyDescent="0.25">
      <c r="B11" s="32" t="s">
        <v>85</v>
      </c>
    </row>
    <row r="12" spans="2:4" x14ac:dyDescent="0.2">
      <c r="B12" s="152" t="str">
        <f>'Cover Page'!C6</f>
        <v>2024</v>
      </c>
    </row>
    <row r="14" spans="2:4" ht="15.75" thickBot="1" x14ac:dyDescent="0.25"/>
    <row r="15" spans="2:4" s="11" customFormat="1" ht="16.5" thickBot="1" x14ac:dyDescent="0.3">
      <c r="B15" s="153" t="s">
        <v>74</v>
      </c>
      <c r="C15" s="160" t="s">
        <v>75</v>
      </c>
      <c r="D15" s="327" t="s">
        <v>76</v>
      </c>
    </row>
    <row r="16" spans="2:4" s="162" customFormat="1" ht="16.5" thickBot="1" x14ac:dyDescent="0.3">
      <c r="B16" s="154">
        <v>1</v>
      </c>
      <c r="C16" s="161">
        <v>2</v>
      </c>
      <c r="D16" s="326">
        <v>3</v>
      </c>
    </row>
    <row r="17" spans="2:4" s="11" customFormat="1" ht="15.75" x14ac:dyDescent="0.25">
      <c r="B17" s="155" t="s">
        <v>77</v>
      </c>
      <c r="C17" s="163"/>
      <c r="D17" s="286"/>
    </row>
    <row r="18" spans="2:4" s="11" customFormat="1" ht="35.25" customHeight="1" x14ac:dyDescent="0.2">
      <c r="B18" s="156"/>
      <c r="C18" s="164"/>
      <c r="D18" s="362" t="s">
        <v>164</v>
      </c>
    </row>
    <row r="19" spans="2:4" s="11" customFormat="1" ht="35.25" customHeight="1" x14ac:dyDescent="0.2">
      <c r="B19" s="156"/>
      <c r="C19" s="164"/>
      <c r="D19" s="363" t="s">
        <v>165</v>
      </c>
    </row>
    <row r="20" spans="2:4" s="11" customFormat="1" ht="35.25" customHeight="1" x14ac:dyDescent="0.2">
      <c r="B20" s="156"/>
      <c r="C20" s="164"/>
      <c r="D20" s="287"/>
    </row>
    <row r="21" spans="2:4" s="11" customFormat="1" ht="35.25" customHeight="1" x14ac:dyDescent="0.2">
      <c r="B21" s="156"/>
      <c r="C21" s="164"/>
      <c r="D21" s="287"/>
    </row>
    <row r="22" spans="2:4" s="11" customFormat="1" ht="35.25" customHeight="1" x14ac:dyDescent="0.2">
      <c r="B22" s="156"/>
      <c r="C22" s="164"/>
      <c r="D22" s="287"/>
    </row>
    <row r="23" spans="2:4" s="11" customFormat="1" ht="35.25" customHeight="1" thickBot="1" x14ac:dyDescent="0.25">
      <c r="B23" s="156"/>
      <c r="C23" s="164"/>
      <c r="D23" s="287"/>
    </row>
    <row r="24" spans="2:4" s="11" customFormat="1" ht="15.75" x14ac:dyDescent="0.25">
      <c r="B24" s="155" t="s">
        <v>78</v>
      </c>
      <c r="C24" s="163"/>
      <c r="D24" s="286"/>
    </row>
    <row r="25" spans="2:4" s="11" customFormat="1" x14ac:dyDescent="0.2">
      <c r="B25" s="157" t="s">
        <v>79</v>
      </c>
      <c r="C25" s="165"/>
      <c r="D25" s="285"/>
    </row>
    <row r="26" spans="2:4" s="11" customFormat="1" ht="35.25" customHeight="1" x14ac:dyDescent="0.2">
      <c r="B26" s="156"/>
      <c r="C26" s="164"/>
      <c r="D26" s="362" t="s">
        <v>166</v>
      </c>
    </row>
    <row r="27" spans="2:4" s="11" customFormat="1" ht="35.25" customHeight="1" x14ac:dyDescent="0.2">
      <c r="B27" s="156"/>
      <c r="C27" s="164"/>
      <c r="D27" s="363" t="s">
        <v>165</v>
      </c>
    </row>
    <row r="28" spans="2:4" s="11" customFormat="1" ht="35.25" customHeight="1" x14ac:dyDescent="0.2">
      <c r="B28" s="156"/>
      <c r="C28" s="164"/>
      <c r="D28" s="287"/>
    </row>
    <row r="29" spans="2:4" s="11" customFormat="1" ht="35.25" customHeight="1" x14ac:dyDescent="0.2">
      <c r="B29" s="156"/>
      <c r="C29" s="166"/>
      <c r="D29" s="287"/>
    </row>
    <row r="30" spans="2:4" s="11" customFormat="1" ht="35.25" customHeight="1" x14ac:dyDescent="0.2">
      <c r="B30" s="156"/>
      <c r="C30" s="166"/>
      <c r="D30" s="287"/>
    </row>
    <row r="31" spans="2:4" s="11" customFormat="1" ht="35.25" customHeight="1" x14ac:dyDescent="0.2">
      <c r="B31" s="156"/>
      <c r="C31" s="167"/>
      <c r="D31" s="287"/>
    </row>
    <row r="32" spans="2:4" s="11" customFormat="1" x14ac:dyDescent="0.2">
      <c r="B32" s="158" t="s">
        <v>80</v>
      </c>
      <c r="C32" s="168"/>
      <c r="D32" s="285"/>
    </row>
    <row r="33" spans="2:4" s="11" customFormat="1" ht="35.25" customHeight="1" x14ac:dyDescent="0.2">
      <c r="B33" s="156"/>
      <c r="C33" s="164"/>
      <c r="D33" s="362" t="s">
        <v>166</v>
      </c>
    </row>
    <row r="34" spans="2:4" s="11" customFormat="1" ht="35.25" customHeight="1" x14ac:dyDescent="0.2">
      <c r="B34" s="156"/>
      <c r="C34" s="164"/>
      <c r="D34" s="362" t="s">
        <v>167</v>
      </c>
    </row>
    <row r="35" spans="2:4" s="11" customFormat="1" ht="35.25" customHeight="1" x14ac:dyDescent="0.2">
      <c r="B35" s="156"/>
      <c r="C35" s="164"/>
      <c r="D35" s="287"/>
    </row>
    <row r="36" spans="2:4" s="11" customFormat="1" ht="35.25" customHeight="1" x14ac:dyDescent="0.2">
      <c r="B36" s="156"/>
      <c r="C36" s="166"/>
      <c r="D36" s="287"/>
    </row>
    <row r="37" spans="2:4" s="11" customFormat="1" ht="35.25" customHeight="1" x14ac:dyDescent="0.2">
      <c r="B37" s="156"/>
      <c r="C37" s="166"/>
      <c r="D37" s="287"/>
    </row>
    <row r="38" spans="2:4" s="11" customFormat="1" ht="35.25" customHeight="1" x14ac:dyDescent="0.2">
      <c r="B38" s="156"/>
      <c r="C38" s="167"/>
      <c r="D38" s="287"/>
    </row>
    <row r="39" spans="2:4" s="11" customFormat="1" x14ac:dyDescent="0.2">
      <c r="B39" s="158" t="s">
        <v>81</v>
      </c>
      <c r="C39" s="168"/>
      <c r="D39" s="285"/>
    </row>
    <row r="40" spans="2:4" s="11" customFormat="1" ht="35.25" customHeight="1" x14ac:dyDescent="0.2">
      <c r="B40" s="156"/>
      <c r="C40" s="164"/>
      <c r="D40" s="362" t="s">
        <v>166</v>
      </c>
    </row>
    <row r="41" spans="2:4" s="11" customFormat="1" ht="35.25" customHeight="1" x14ac:dyDescent="0.2">
      <c r="B41" s="156"/>
      <c r="C41" s="164"/>
      <c r="D41" s="362" t="s">
        <v>167</v>
      </c>
    </row>
    <row r="42" spans="2:4" s="11" customFormat="1" ht="35.25" customHeight="1" x14ac:dyDescent="0.2">
      <c r="B42" s="156"/>
      <c r="C42" s="164"/>
      <c r="D42" s="287"/>
    </row>
    <row r="43" spans="2:4" s="11" customFormat="1" ht="35.25" customHeight="1" x14ac:dyDescent="0.2">
      <c r="B43" s="156"/>
      <c r="C43" s="166"/>
      <c r="D43" s="287"/>
    </row>
    <row r="44" spans="2:4" s="11" customFormat="1" ht="35.25" customHeight="1" x14ac:dyDescent="0.2">
      <c r="B44" s="156"/>
      <c r="C44" s="166"/>
      <c r="D44" s="287"/>
    </row>
    <row r="45" spans="2:4" s="11" customFormat="1" ht="35.25" customHeight="1" x14ac:dyDescent="0.2">
      <c r="B45" s="156"/>
      <c r="C45" s="167"/>
      <c r="D45" s="287"/>
    </row>
    <row r="46" spans="2:4" s="11" customFormat="1" x14ac:dyDescent="0.2">
      <c r="B46" s="158" t="s">
        <v>82</v>
      </c>
      <c r="C46" s="168"/>
      <c r="D46" s="285"/>
    </row>
    <row r="47" spans="2:4" s="11" customFormat="1" ht="35.25" customHeight="1" x14ac:dyDescent="0.2">
      <c r="B47" s="156"/>
      <c r="C47" s="164"/>
      <c r="D47" s="362" t="s">
        <v>166</v>
      </c>
    </row>
    <row r="48" spans="2:4" s="11" customFormat="1" ht="35.25" customHeight="1" x14ac:dyDescent="0.2">
      <c r="B48" s="156"/>
      <c r="C48" s="164"/>
      <c r="D48" s="362" t="s">
        <v>167</v>
      </c>
    </row>
    <row r="49" spans="2:4" s="11" customFormat="1" ht="35.25" customHeight="1" x14ac:dyDescent="0.2">
      <c r="B49" s="156"/>
      <c r="C49" s="164"/>
      <c r="D49" s="287"/>
    </row>
    <row r="50" spans="2:4" s="11" customFormat="1" ht="35.25" customHeight="1" x14ac:dyDescent="0.2">
      <c r="B50" s="156"/>
      <c r="C50" s="166"/>
      <c r="D50" s="287"/>
    </row>
    <row r="51" spans="2:4" s="11" customFormat="1" ht="35.25" customHeight="1" x14ac:dyDescent="0.2">
      <c r="B51" s="156"/>
      <c r="C51" s="166"/>
      <c r="D51" s="287"/>
    </row>
    <row r="52" spans="2:4" s="11" customFormat="1" ht="35.25" customHeight="1" thickBot="1" x14ac:dyDescent="0.25">
      <c r="B52" s="156"/>
      <c r="C52" s="167"/>
      <c r="D52" s="287"/>
    </row>
    <row r="53" spans="2:4" s="11" customFormat="1" ht="15.75" x14ac:dyDescent="0.25">
      <c r="B53" s="155" t="s">
        <v>108</v>
      </c>
      <c r="C53" s="163"/>
      <c r="D53" s="286"/>
    </row>
    <row r="54" spans="2:4" s="11" customFormat="1" x14ac:dyDescent="0.2">
      <c r="B54" s="159" t="s">
        <v>109</v>
      </c>
      <c r="C54" s="165"/>
      <c r="D54" s="285"/>
    </row>
    <row r="55" spans="2:4" s="11" customFormat="1" ht="35.25" customHeight="1" x14ac:dyDescent="0.2">
      <c r="B55" s="156"/>
      <c r="C55" s="169"/>
      <c r="D55" s="362" t="s">
        <v>166</v>
      </c>
    </row>
    <row r="56" spans="2:4" s="11" customFormat="1" ht="35.25" customHeight="1" x14ac:dyDescent="0.2">
      <c r="B56" s="156"/>
      <c r="C56" s="166"/>
      <c r="D56" s="362" t="s">
        <v>167</v>
      </c>
    </row>
    <row r="57" spans="2:4" s="11" customFormat="1" ht="35.25" customHeight="1" x14ac:dyDescent="0.2">
      <c r="B57" s="156"/>
      <c r="C57" s="166"/>
      <c r="D57" s="287"/>
    </row>
    <row r="58" spans="2:4" s="11" customFormat="1" ht="35.25" customHeight="1" x14ac:dyDescent="0.2">
      <c r="B58" s="156"/>
      <c r="C58" s="166"/>
      <c r="D58" s="287"/>
    </row>
    <row r="59" spans="2:4" s="11" customFormat="1" ht="35.25" customHeight="1" x14ac:dyDescent="0.2">
      <c r="B59" s="156"/>
      <c r="C59" s="166"/>
      <c r="D59" s="287"/>
    </row>
    <row r="60" spans="2:4" s="11" customFormat="1" ht="35.25" customHeight="1" x14ac:dyDescent="0.2">
      <c r="B60" s="156"/>
      <c r="C60" s="170"/>
      <c r="D60" s="287"/>
    </row>
    <row r="61" spans="2:4" s="11" customFormat="1" x14ac:dyDescent="0.2">
      <c r="B61" s="159" t="s">
        <v>110</v>
      </c>
      <c r="C61" s="165"/>
      <c r="D61" s="285"/>
    </row>
    <row r="62" spans="2:4" s="11" customFormat="1" ht="35.25" customHeight="1" x14ac:dyDescent="0.2">
      <c r="B62" s="156"/>
      <c r="C62" s="169"/>
      <c r="D62" s="362" t="s">
        <v>166</v>
      </c>
    </row>
    <row r="63" spans="2:4" s="11" customFormat="1" ht="35.25" customHeight="1" x14ac:dyDescent="0.2">
      <c r="B63" s="156"/>
      <c r="C63" s="164"/>
      <c r="D63" s="362" t="s">
        <v>167</v>
      </c>
    </row>
    <row r="64" spans="2:4" s="11" customFormat="1" ht="35.25" customHeight="1" x14ac:dyDescent="0.2">
      <c r="B64" s="156"/>
      <c r="C64" s="166"/>
      <c r="D64" s="287"/>
    </row>
    <row r="65" spans="2:4" s="11" customFormat="1" ht="35.25" customHeight="1" x14ac:dyDescent="0.2">
      <c r="B65" s="156"/>
      <c r="C65" s="166"/>
      <c r="D65" s="287"/>
    </row>
    <row r="66" spans="2:4" s="11" customFormat="1" ht="35.25" customHeight="1" x14ac:dyDescent="0.2">
      <c r="B66" s="156"/>
      <c r="C66" s="166"/>
      <c r="D66" s="287"/>
    </row>
    <row r="67" spans="2:4" s="11" customFormat="1" ht="35.25" customHeight="1" x14ac:dyDescent="0.2">
      <c r="B67" s="156"/>
      <c r="C67" s="170"/>
      <c r="D67" s="287"/>
    </row>
    <row r="68" spans="2:4" s="11" customFormat="1" x14ac:dyDescent="0.2">
      <c r="B68" s="159" t="s">
        <v>111</v>
      </c>
      <c r="C68" s="165"/>
      <c r="D68" s="285"/>
    </row>
    <row r="69" spans="2:4" s="11" customFormat="1" ht="35.25" customHeight="1" x14ac:dyDescent="0.2">
      <c r="B69" s="156"/>
      <c r="C69" s="169"/>
      <c r="D69" s="362" t="s">
        <v>166</v>
      </c>
    </row>
    <row r="70" spans="2:4" s="11" customFormat="1" ht="35.25" customHeight="1" x14ac:dyDescent="0.2">
      <c r="B70" s="156"/>
      <c r="C70" s="164"/>
      <c r="D70" s="362" t="s">
        <v>167</v>
      </c>
    </row>
    <row r="71" spans="2:4" s="11" customFormat="1" ht="35.25" customHeight="1" x14ac:dyDescent="0.2">
      <c r="B71" s="156"/>
      <c r="C71" s="166"/>
      <c r="D71" s="287"/>
    </row>
    <row r="72" spans="2:4" s="11" customFormat="1" ht="35.25" customHeight="1" x14ac:dyDescent="0.2">
      <c r="B72" s="156"/>
      <c r="C72" s="166"/>
      <c r="D72" s="287"/>
    </row>
    <row r="73" spans="2:4" s="11" customFormat="1" ht="35.25" customHeight="1" x14ac:dyDescent="0.2">
      <c r="B73" s="156"/>
      <c r="C73" s="166"/>
      <c r="D73" s="287"/>
    </row>
    <row r="74" spans="2:4" s="11" customFormat="1" ht="35.25" customHeight="1" x14ac:dyDescent="0.2">
      <c r="B74" s="156"/>
      <c r="C74" s="170"/>
      <c r="D74" s="287"/>
    </row>
    <row r="75" spans="2:4" s="11" customFormat="1" x14ac:dyDescent="0.2">
      <c r="B75" s="159" t="s">
        <v>128</v>
      </c>
      <c r="C75" s="165"/>
      <c r="D75" s="285"/>
    </row>
    <row r="76" spans="2:4" s="11" customFormat="1" ht="35.25" customHeight="1" x14ac:dyDescent="0.2">
      <c r="B76" s="156"/>
      <c r="C76" s="169"/>
      <c r="D76" s="362" t="s">
        <v>166</v>
      </c>
    </row>
    <row r="77" spans="2:4" s="11" customFormat="1" ht="35.25" customHeight="1" x14ac:dyDescent="0.2">
      <c r="B77" s="156"/>
      <c r="C77" s="164"/>
      <c r="D77" s="362" t="s">
        <v>167</v>
      </c>
    </row>
    <row r="78" spans="2:4" s="11" customFormat="1" ht="35.25" customHeight="1" x14ac:dyDescent="0.2">
      <c r="B78" s="156"/>
      <c r="C78" s="166"/>
      <c r="D78" s="287"/>
    </row>
    <row r="79" spans="2:4" s="11" customFormat="1" ht="35.25" customHeight="1" x14ac:dyDescent="0.2">
      <c r="B79" s="156"/>
      <c r="C79" s="166"/>
      <c r="D79" s="287"/>
    </row>
    <row r="80" spans="2:4" s="11" customFormat="1" ht="35.25" customHeight="1" x14ac:dyDescent="0.2">
      <c r="B80" s="156"/>
      <c r="C80" s="166"/>
      <c r="D80" s="287"/>
    </row>
    <row r="81" spans="2:4" s="11" customFormat="1" ht="35.25" customHeight="1" thickBot="1" x14ac:dyDescent="0.25">
      <c r="B81" s="328"/>
      <c r="C81" s="171"/>
      <c r="D81" s="329"/>
    </row>
    <row r="82" spans="2:4" s="11" customFormat="1" x14ac:dyDescent="0.2"/>
    <row r="83" spans="2:4" s="11" customFormat="1" ht="15.75" x14ac:dyDescent="0.25">
      <c r="B83" s="114" t="s">
        <v>61</v>
      </c>
      <c r="C83" s="114"/>
    </row>
    <row r="84" spans="2:4" s="11" customFormat="1" ht="15.75" x14ac:dyDescent="0.2">
      <c r="B84" s="251" t="s">
        <v>137</v>
      </c>
      <c r="C84" s="251"/>
    </row>
    <row r="85" spans="2:4" s="11" customFormat="1" ht="15.75" x14ac:dyDescent="0.25">
      <c r="B85" s="114" t="s">
        <v>70</v>
      </c>
      <c r="C85" s="28"/>
    </row>
    <row r="86" spans="2:4" s="11" customFormat="1" ht="15.75" x14ac:dyDescent="0.25">
      <c r="B86" s="114" t="s">
        <v>66</v>
      </c>
      <c r="C86" s="28"/>
    </row>
    <row r="87" spans="2:4" s="11" customFormat="1" ht="15.75" x14ac:dyDescent="0.2">
      <c r="B87" s="251" t="s">
        <v>101</v>
      </c>
      <c r="C87" s="251"/>
    </row>
  </sheetData>
  <sheetProtection algorithmName="SHA-512" hashValue="ug9AeepPfRtsn7VSxQUahD084HMhT+Ug7sr+HmsBD777GZO++FsEnt+0GMVqGzTBMpEnnc4mjYViLdBYHgbVlw==" saltValue="qPouUeK3S5e0vWkbftK0ew==" spinCount="100000" sheet="1" formatCells="0" formatColumns="0" formatRows="0"/>
  <pageMargins left="0.7" right="0.7" top="0.75" bottom="0.75" header="0.3" footer="0.3"/>
  <pageSetup scale="30" fitToWidth="0" orientation="portrait" r:id="rId1"/>
  <headerFooter>
    <oddFooter>&amp;LMedical Loss Ratio Reporting Form&amp;R[&amp;A]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7030A0"/>
    <pageSetUpPr autoPageBreaks="0" fitToPage="1"/>
  </sheetPr>
  <dimension ref="B1:AB42"/>
  <sheetViews>
    <sheetView topLeftCell="N10" zoomScaleNormal="100" workbookViewId="0">
      <selection activeCell="Z37" sqref="Z37"/>
    </sheetView>
  </sheetViews>
  <sheetFormatPr defaultColWidth="9.28515625" defaultRowHeight="15" x14ac:dyDescent="0.2"/>
  <cols>
    <col min="1" max="1" width="1.7109375" style="5" customWidth="1"/>
    <col min="2" max="2" width="6" style="24" customWidth="1"/>
    <col min="3" max="3" width="5.28515625" style="24" customWidth="1"/>
    <col min="4" max="4" width="74.5703125" style="24" bestFit="1" customWidth="1"/>
    <col min="5" max="5" width="15.5703125" style="5" bestFit="1" customWidth="1"/>
    <col min="6" max="6" width="15.140625" style="5" bestFit="1" customWidth="1"/>
    <col min="7" max="8" width="16.28515625" style="5" bestFit="1" customWidth="1"/>
    <col min="9" max="9" width="15.5703125" style="5" bestFit="1" customWidth="1"/>
    <col min="10" max="10" width="15.7109375" style="5" customWidth="1"/>
    <col min="11" max="12" width="16.28515625" style="5" bestFit="1" customWidth="1"/>
    <col min="13" max="13" width="16.85546875" style="5" bestFit="1" customWidth="1"/>
    <col min="14" max="14" width="16.85546875" style="6" customWidth="1"/>
    <col min="15" max="16" width="16.85546875" style="5" bestFit="1" customWidth="1"/>
    <col min="17" max="18" width="15.5703125" style="5" bestFit="1" customWidth="1"/>
    <col min="19" max="19" width="16.28515625" style="5" bestFit="1" customWidth="1"/>
    <col min="20" max="21" width="16.85546875" style="5" bestFit="1" customWidth="1"/>
    <col min="22" max="22" width="17.28515625" style="5" customWidth="1"/>
    <col min="23" max="24" width="16.85546875" style="5" bestFit="1" customWidth="1"/>
    <col min="25" max="25" width="18.85546875" style="5" bestFit="1" customWidth="1"/>
    <col min="26" max="26" width="18.85546875" style="6" bestFit="1" customWidth="1"/>
    <col min="27" max="28" width="18.85546875" style="5" bestFit="1" customWidth="1"/>
    <col min="29" max="16384" width="9.28515625" style="5"/>
  </cols>
  <sheetData>
    <row r="1" spans="2:28" ht="15.75" x14ac:dyDescent="0.25">
      <c r="B1" s="13" t="s">
        <v>138</v>
      </c>
      <c r="C1" s="28"/>
      <c r="D1" s="28"/>
      <c r="E1" s="2"/>
      <c r="F1" s="1"/>
      <c r="G1" s="1"/>
      <c r="H1" s="6"/>
      <c r="I1" s="6"/>
      <c r="J1" s="3"/>
      <c r="K1" s="4"/>
      <c r="L1" s="4"/>
      <c r="M1" s="4"/>
      <c r="N1" s="5"/>
      <c r="Q1" s="9"/>
      <c r="R1" s="6"/>
      <c r="S1" s="6"/>
      <c r="T1" s="6"/>
      <c r="U1" s="6"/>
      <c r="V1" s="3"/>
      <c r="W1" s="4"/>
      <c r="X1" s="4"/>
      <c r="Y1" s="4"/>
      <c r="Z1" s="5"/>
    </row>
    <row r="2" spans="2:28" ht="15.75" x14ac:dyDescent="0.25">
      <c r="B2" s="13" t="s">
        <v>142</v>
      </c>
      <c r="C2" s="28"/>
      <c r="D2" s="28"/>
      <c r="E2" s="2"/>
      <c r="F2" s="1" t="s">
        <v>62</v>
      </c>
      <c r="G2" s="1"/>
      <c r="H2" s="7"/>
      <c r="I2" s="6" t="s">
        <v>62</v>
      </c>
      <c r="J2" s="6"/>
      <c r="K2" s="6" t="s">
        <v>62</v>
      </c>
      <c r="L2" s="6"/>
      <c r="M2" s="6"/>
      <c r="Q2" s="9"/>
      <c r="R2" s="6" t="s">
        <v>62</v>
      </c>
      <c r="S2" s="6"/>
      <c r="T2" s="7"/>
      <c r="U2" s="6" t="s">
        <v>62</v>
      </c>
      <c r="V2" s="6"/>
      <c r="W2" s="6" t="s">
        <v>62</v>
      </c>
      <c r="X2" s="6"/>
      <c r="Y2" s="6"/>
    </row>
    <row r="3" spans="2:28" ht="15.75" x14ac:dyDescent="0.25">
      <c r="B3" s="13" t="s">
        <v>69</v>
      </c>
      <c r="C3" s="28"/>
      <c r="D3" s="28"/>
      <c r="E3" s="2"/>
      <c r="F3" s="1"/>
      <c r="G3" s="1"/>
      <c r="H3" s="6"/>
      <c r="I3" s="6"/>
      <c r="J3" s="6"/>
      <c r="K3" s="4"/>
      <c r="L3" s="4"/>
      <c r="M3" s="4"/>
      <c r="P3" s="6"/>
      <c r="Q3" s="9"/>
      <c r="R3" s="6"/>
      <c r="S3" s="6"/>
      <c r="T3" s="6"/>
      <c r="U3" s="6"/>
      <c r="V3" s="6"/>
      <c r="W3" s="4"/>
      <c r="X3" s="4"/>
      <c r="Y3" s="4"/>
      <c r="AB3" s="6"/>
    </row>
    <row r="4" spans="2:28" ht="15.75" x14ac:dyDescent="0.25">
      <c r="B4" s="13"/>
      <c r="C4" s="28"/>
      <c r="D4" s="28"/>
      <c r="E4" s="2"/>
      <c r="F4" s="1"/>
      <c r="G4" s="1"/>
      <c r="H4" s="6"/>
      <c r="I4" s="6"/>
      <c r="J4" s="6"/>
      <c r="K4" s="4"/>
      <c r="L4" s="4"/>
      <c r="M4" s="4"/>
      <c r="P4" s="6"/>
      <c r="Q4" s="9"/>
      <c r="R4" s="6"/>
      <c r="S4" s="6"/>
      <c r="T4" s="6"/>
      <c r="U4" s="6"/>
      <c r="V4" s="6"/>
      <c r="W4" s="4"/>
      <c r="X4" s="4"/>
      <c r="Y4" s="4"/>
      <c r="AB4" s="6"/>
    </row>
    <row r="5" spans="2:28" ht="15.75" x14ac:dyDescent="0.25">
      <c r="B5" s="25" t="s">
        <v>87</v>
      </c>
      <c r="C5" s="28"/>
      <c r="D5" s="26"/>
      <c r="E5" s="2"/>
      <c r="F5" s="1"/>
      <c r="G5" s="1"/>
      <c r="H5" s="6"/>
      <c r="I5" s="6"/>
      <c r="J5" s="6"/>
      <c r="K5" s="4"/>
      <c r="L5" s="4"/>
      <c r="M5" s="4"/>
      <c r="P5" s="6"/>
      <c r="Q5" s="9"/>
      <c r="R5" s="6"/>
      <c r="S5" s="6"/>
      <c r="T5" s="6"/>
      <c r="U5" s="6"/>
      <c r="V5" s="6"/>
      <c r="W5" s="4"/>
      <c r="X5" s="4"/>
      <c r="Y5" s="4"/>
      <c r="AB5" s="6"/>
    </row>
    <row r="6" spans="2:28" ht="15" customHeight="1" x14ac:dyDescent="0.2">
      <c r="B6" s="339"/>
      <c r="C6" s="317"/>
      <c r="D6" s="151" t="str">
        <f>'Cover Page'!C7</f>
        <v>NAIC: 65676</v>
      </c>
      <c r="E6" s="2"/>
      <c r="F6" s="288" t="s">
        <v>126</v>
      </c>
      <c r="G6" s="288"/>
      <c r="H6" s="6"/>
      <c r="I6" s="6"/>
      <c r="J6" s="6"/>
      <c r="K6" s="4"/>
      <c r="L6" s="4"/>
      <c r="M6" s="4"/>
      <c r="P6" s="6"/>
      <c r="Q6" s="9"/>
      <c r="R6" s="6"/>
      <c r="S6" s="6"/>
      <c r="T6" s="6"/>
      <c r="U6" s="6"/>
      <c r="V6" s="6"/>
      <c r="W6" s="4"/>
      <c r="X6" s="4"/>
      <c r="Y6" s="4"/>
      <c r="AB6" s="6"/>
    </row>
    <row r="7" spans="2:28" ht="15.75" customHeight="1" x14ac:dyDescent="0.25">
      <c r="B7" s="25" t="s">
        <v>88</v>
      </c>
      <c r="C7" s="28"/>
      <c r="D7" s="26"/>
      <c r="E7" s="2"/>
      <c r="F7" s="288"/>
      <c r="G7" s="288"/>
      <c r="H7" s="6"/>
      <c r="I7" s="6"/>
      <c r="J7" s="6"/>
      <c r="K7" s="4"/>
      <c r="L7" s="4"/>
      <c r="M7" s="4"/>
      <c r="P7" s="6"/>
      <c r="Q7" s="9"/>
      <c r="R7" s="6"/>
      <c r="S7" s="6"/>
      <c r="T7" s="6"/>
      <c r="U7" s="1"/>
      <c r="V7" s="6"/>
      <c r="W7" s="4"/>
      <c r="X7" s="4"/>
      <c r="Y7" s="4"/>
      <c r="AB7" s="6"/>
    </row>
    <row r="8" spans="2:28" ht="15" customHeight="1" x14ac:dyDescent="0.2">
      <c r="B8" s="339"/>
      <c r="C8" s="317"/>
      <c r="D8" s="318" t="str">
        <f>'Cover Page'!C8</f>
        <v>The Lincoln National Life Insurance Company (LNL)</v>
      </c>
      <c r="E8" s="2"/>
      <c r="F8" s="288"/>
      <c r="G8" s="288"/>
      <c r="H8" s="6"/>
      <c r="I8" s="6"/>
      <c r="J8" s="6"/>
      <c r="K8" s="4"/>
      <c r="L8" s="4"/>
      <c r="M8" s="4"/>
      <c r="P8" s="6"/>
      <c r="Q8" s="9"/>
      <c r="R8" s="6"/>
      <c r="S8" s="6"/>
      <c r="T8" s="6"/>
      <c r="U8" s="6"/>
      <c r="V8" s="6"/>
      <c r="W8" s="4"/>
      <c r="X8" s="4"/>
      <c r="Y8" s="4"/>
      <c r="AB8" s="6"/>
    </row>
    <row r="9" spans="2:28" ht="15.75" customHeight="1" x14ac:dyDescent="0.25">
      <c r="B9" s="32" t="s">
        <v>90</v>
      </c>
      <c r="C9" s="28"/>
      <c r="D9" s="26"/>
      <c r="E9" s="2"/>
      <c r="F9" s="288"/>
      <c r="G9" s="288"/>
      <c r="H9" s="6"/>
      <c r="I9" s="6"/>
      <c r="J9" s="6"/>
      <c r="K9" s="4"/>
      <c r="L9" s="4"/>
      <c r="M9" s="4"/>
      <c r="P9" s="6"/>
      <c r="Q9" s="9"/>
      <c r="R9" s="6"/>
      <c r="S9" s="6"/>
      <c r="T9" s="6"/>
      <c r="U9" s="6"/>
      <c r="V9" s="6"/>
      <c r="W9" s="4"/>
      <c r="X9" s="4"/>
      <c r="Y9" s="4"/>
      <c r="AB9" s="6"/>
    </row>
    <row r="10" spans="2:28" ht="15" customHeight="1" x14ac:dyDescent="0.2">
      <c r="B10" s="339"/>
      <c r="C10" s="317"/>
      <c r="D10" s="318" t="str">
        <f>'Cover Page'!C9</f>
        <v>Lincoln Financial</v>
      </c>
      <c r="E10" s="2"/>
      <c r="F10" s="288"/>
      <c r="G10" s="288"/>
      <c r="H10" s="6"/>
      <c r="I10" s="6"/>
      <c r="J10" s="6"/>
      <c r="K10" s="4"/>
      <c r="L10" s="4"/>
      <c r="M10" s="4"/>
      <c r="P10" s="6"/>
      <c r="Q10" s="9"/>
      <c r="R10" s="6"/>
      <c r="S10" s="6"/>
      <c r="T10" s="6"/>
      <c r="U10" s="6"/>
      <c r="V10" s="6"/>
      <c r="W10" s="4"/>
      <c r="X10" s="4"/>
      <c r="Y10" s="4"/>
      <c r="AB10" s="6"/>
    </row>
    <row r="11" spans="2:28" ht="15.75" x14ac:dyDescent="0.25">
      <c r="B11" s="32" t="s">
        <v>85</v>
      </c>
      <c r="C11" s="28"/>
      <c r="D11" s="26"/>
      <c r="E11" s="2"/>
      <c r="F11" s="1"/>
      <c r="G11" s="1"/>
      <c r="H11" s="6"/>
      <c r="I11" s="6"/>
      <c r="J11" s="6"/>
      <c r="K11" s="4"/>
      <c r="L11" s="4"/>
      <c r="M11" s="4"/>
      <c r="P11" s="6"/>
      <c r="Q11" s="9"/>
      <c r="R11" s="6"/>
      <c r="S11" s="6"/>
      <c r="T11" s="6"/>
      <c r="U11" s="6"/>
      <c r="V11" s="6"/>
      <c r="W11" s="4"/>
      <c r="X11" s="4"/>
      <c r="Y11" s="4"/>
      <c r="AB11" s="6"/>
    </row>
    <row r="12" spans="2:28" x14ac:dyDescent="0.2">
      <c r="B12" s="339"/>
      <c r="C12" s="317"/>
      <c r="D12" s="318" t="str">
        <f>'Cover Page'!C6</f>
        <v>2024</v>
      </c>
      <c r="E12" s="2"/>
      <c r="F12" s="1"/>
      <c r="G12" s="1"/>
      <c r="H12" s="6"/>
      <c r="I12" s="6"/>
      <c r="J12" s="6"/>
      <c r="K12" s="4"/>
      <c r="L12" s="4"/>
      <c r="M12" s="4"/>
      <c r="P12" s="6"/>
      <c r="Q12" s="9"/>
      <c r="R12" s="6"/>
      <c r="S12" s="6"/>
      <c r="T12" s="6"/>
      <c r="U12" s="6"/>
      <c r="V12" s="6"/>
      <c r="W12" s="4"/>
      <c r="X12" s="4"/>
      <c r="Y12" s="4"/>
      <c r="AB12" s="6"/>
    </row>
    <row r="13" spans="2:28" x14ac:dyDescent="0.2">
      <c r="B13" s="172"/>
      <c r="C13" s="28"/>
      <c r="D13" s="28"/>
      <c r="E13" s="4"/>
      <c r="F13" s="4"/>
      <c r="G13" s="4"/>
      <c r="H13" s="4"/>
      <c r="I13" s="4"/>
      <c r="J13" s="4"/>
      <c r="K13" s="4"/>
      <c r="L13" s="4"/>
      <c r="M13" s="4"/>
      <c r="N13" s="5"/>
      <c r="Q13" s="4"/>
      <c r="R13" s="4"/>
      <c r="S13" s="4"/>
      <c r="T13" s="4"/>
      <c r="U13" s="4"/>
      <c r="V13" s="4"/>
      <c r="W13" s="4"/>
      <c r="X13" s="4"/>
      <c r="Y13" s="4"/>
      <c r="Z13" s="5"/>
    </row>
    <row r="14" spans="2:28" s="24" customFormat="1" ht="15.75" thickBot="1" x14ac:dyDescent="0.25">
      <c r="B14" s="26"/>
      <c r="C14" s="26"/>
      <c r="D14" s="26"/>
    </row>
    <row r="15" spans="2:28" s="24" customFormat="1" ht="16.5" thickBot="1" x14ac:dyDescent="0.3">
      <c r="B15" s="26"/>
      <c r="C15" s="26"/>
      <c r="D15" s="26"/>
      <c r="E15" s="295"/>
      <c r="F15" s="296"/>
      <c r="G15" s="296"/>
      <c r="H15" s="296"/>
      <c r="I15" s="296"/>
      <c r="J15" s="248" t="s">
        <v>33</v>
      </c>
      <c r="K15" s="296"/>
      <c r="L15" s="296"/>
      <c r="M15" s="296"/>
      <c r="N15" s="296"/>
      <c r="O15" s="296"/>
      <c r="P15" s="297"/>
      <c r="Q15" s="295"/>
      <c r="R15" s="296"/>
      <c r="S15" s="296"/>
      <c r="T15" s="296"/>
      <c r="U15" s="296"/>
      <c r="V15" s="260" t="s">
        <v>33</v>
      </c>
      <c r="W15" s="296"/>
      <c r="X15" s="296"/>
      <c r="Y15" s="296"/>
      <c r="Z15" s="296"/>
      <c r="AA15" s="296"/>
      <c r="AB15" s="297"/>
    </row>
    <row r="16" spans="2:28" s="24" customFormat="1" ht="15.75" customHeight="1" thickBot="1" x14ac:dyDescent="0.25">
      <c r="B16" s="26"/>
      <c r="C16" s="26"/>
      <c r="D16" s="26"/>
      <c r="E16" s="294"/>
      <c r="F16" s="263"/>
      <c r="G16" s="263"/>
      <c r="H16" s="263"/>
      <c r="I16" s="263"/>
      <c r="J16" s="264" t="s">
        <v>106</v>
      </c>
      <c r="K16" s="263"/>
      <c r="L16" s="263"/>
      <c r="M16" s="263"/>
      <c r="N16" s="263"/>
      <c r="O16" s="263"/>
      <c r="P16" s="265"/>
      <c r="Q16" s="294"/>
      <c r="R16" s="263"/>
      <c r="S16" s="263"/>
      <c r="T16" s="263"/>
      <c r="U16" s="263"/>
      <c r="V16" s="277" t="s">
        <v>107</v>
      </c>
      <c r="W16" s="263"/>
      <c r="X16" s="263"/>
      <c r="Y16" s="263"/>
      <c r="Z16" s="263"/>
      <c r="AA16" s="263"/>
      <c r="AB16" s="265"/>
    </row>
    <row r="17" spans="2:28" s="24" customFormat="1" ht="16.5" customHeight="1" thickBot="1" x14ac:dyDescent="0.3">
      <c r="B17" s="26"/>
      <c r="C17" s="26"/>
      <c r="D17" s="26"/>
      <c r="E17" s="293"/>
      <c r="F17" s="280" t="s">
        <v>8</v>
      </c>
      <c r="G17" s="278"/>
      <c r="H17" s="278"/>
      <c r="I17" s="293"/>
      <c r="J17" s="281" t="s">
        <v>9</v>
      </c>
      <c r="K17" s="278"/>
      <c r="L17" s="278"/>
      <c r="M17" s="298"/>
      <c r="N17" s="320" t="s">
        <v>10</v>
      </c>
      <c r="O17" s="321"/>
      <c r="P17" s="269"/>
      <c r="Q17" s="293"/>
      <c r="R17" s="280" t="s">
        <v>8</v>
      </c>
      <c r="S17" s="278"/>
      <c r="T17" s="278"/>
      <c r="U17" s="293"/>
      <c r="V17" s="280" t="s">
        <v>9</v>
      </c>
      <c r="W17" s="278"/>
      <c r="X17" s="278"/>
      <c r="Y17" s="299"/>
      <c r="Z17" s="302" t="s">
        <v>10</v>
      </c>
      <c r="AA17" s="300"/>
      <c r="AB17" s="301"/>
    </row>
    <row r="18" spans="2:28" s="24" customFormat="1" ht="36" customHeight="1" thickBot="1" x14ac:dyDescent="0.25">
      <c r="B18" s="252"/>
      <c r="C18" s="253"/>
      <c r="D18" s="291" t="s">
        <v>152</v>
      </c>
      <c r="E18" s="195" t="s">
        <v>11</v>
      </c>
      <c r="F18" s="196" t="s">
        <v>12</v>
      </c>
      <c r="G18" s="196" t="s">
        <v>7</v>
      </c>
      <c r="H18" s="197" t="s">
        <v>40</v>
      </c>
      <c r="I18" s="198" t="s">
        <v>11</v>
      </c>
      <c r="J18" s="199" t="s">
        <v>12</v>
      </c>
      <c r="K18" s="199" t="s">
        <v>7</v>
      </c>
      <c r="L18" s="197" t="s">
        <v>41</v>
      </c>
      <c r="M18" s="195" t="s">
        <v>11</v>
      </c>
      <c r="N18" s="196" t="s">
        <v>12</v>
      </c>
      <c r="O18" s="196" t="s">
        <v>7</v>
      </c>
      <c r="P18" s="197" t="s">
        <v>41</v>
      </c>
      <c r="Q18" s="195" t="s">
        <v>11</v>
      </c>
      <c r="R18" s="196" t="s">
        <v>12</v>
      </c>
      <c r="S18" s="196" t="s">
        <v>7</v>
      </c>
      <c r="T18" s="197" t="s">
        <v>40</v>
      </c>
      <c r="U18" s="198" t="s">
        <v>11</v>
      </c>
      <c r="V18" s="199" t="s">
        <v>12</v>
      </c>
      <c r="W18" s="199" t="s">
        <v>7</v>
      </c>
      <c r="X18" s="197" t="s">
        <v>41</v>
      </c>
      <c r="Y18" s="195" t="s">
        <v>11</v>
      </c>
      <c r="Z18" s="196" t="s">
        <v>12</v>
      </c>
      <c r="AA18" s="196" t="s">
        <v>7</v>
      </c>
      <c r="AB18" s="197" t="s">
        <v>41</v>
      </c>
    </row>
    <row r="19" spans="2:28" s="24" customFormat="1" ht="15.75" customHeight="1" thickBot="1" x14ac:dyDescent="0.25">
      <c r="B19" s="289"/>
      <c r="C19" s="290"/>
      <c r="D19" s="292" t="s">
        <v>149</v>
      </c>
      <c r="E19" s="200">
        <v>1</v>
      </c>
      <c r="F19" s="201">
        <v>2</v>
      </c>
      <c r="G19" s="201">
        <v>3</v>
      </c>
      <c r="H19" s="202">
        <v>4</v>
      </c>
      <c r="I19" s="200">
        <v>5</v>
      </c>
      <c r="J19" s="201">
        <v>6</v>
      </c>
      <c r="K19" s="201">
        <v>7</v>
      </c>
      <c r="L19" s="202">
        <v>8</v>
      </c>
      <c r="M19" s="200">
        <v>9</v>
      </c>
      <c r="N19" s="201">
        <v>10</v>
      </c>
      <c r="O19" s="201">
        <v>11</v>
      </c>
      <c r="P19" s="202">
        <v>12</v>
      </c>
      <c r="Q19" s="200">
        <v>13</v>
      </c>
      <c r="R19" s="201">
        <v>14</v>
      </c>
      <c r="S19" s="201">
        <v>15</v>
      </c>
      <c r="T19" s="202">
        <v>16</v>
      </c>
      <c r="U19" s="200">
        <v>17</v>
      </c>
      <c r="V19" s="201">
        <v>18</v>
      </c>
      <c r="W19" s="201">
        <v>19</v>
      </c>
      <c r="X19" s="202">
        <v>20</v>
      </c>
      <c r="Y19" s="200">
        <v>21</v>
      </c>
      <c r="Z19" s="201">
        <v>22</v>
      </c>
      <c r="AA19" s="201">
        <v>23</v>
      </c>
      <c r="AB19" s="202">
        <v>24</v>
      </c>
    </row>
    <row r="20" spans="2:28" s="24" customFormat="1" x14ac:dyDescent="0.2">
      <c r="B20" s="173" t="s">
        <v>0</v>
      </c>
      <c r="C20" s="174" t="s">
        <v>24</v>
      </c>
      <c r="D20" s="175"/>
      <c r="E20" s="203"/>
      <c r="F20" s="204"/>
      <c r="G20" s="204"/>
      <c r="H20" s="205"/>
      <c r="I20" s="203"/>
      <c r="J20" s="204"/>
      <c r="K20" s="204"/>
      <c r="L20" s="205"/>
      <c r="M20" s="203"/>
      <c r="N20" s="204"/>
      <c r="O20" s="204"/>
      <c r="P20" s="205"/>
      <c r="Q20" s="203"/>
      <c r="R20" s="204"/>
      <c r="S20" s="204"/>
      <c r="T20" s="205"/>
      <c r="U20" s="203"/>
      <c r="V20" s="204"/>
      <c r="W20" s="204"/>
      <c r="X20" s="205"/>
      <c r="Y20" s="203"/>
      <c r="Z20" s="204"/>
      <c r="AA20" s="204"/>
      <c r="AB20" s="205"/>
    </row>
    <row r="21" spans="2:28" s="24" customFormat="1" x14ac:dyDescent="0.2">
      <c r="B21" s="176"/>
      <c r="C21" s="54">
        <v>1.1000000000000001</v>
      </c>
      <c r="D21" s="177" t="s">
        <v>45</v>
      </c>
      <c r="E21" s="206"/>
      <c r="F21" s="207"/>
      <c r="G21" s="135"/>
      <c r="H21" s="133"/>
      <c r="I21" s="206"/>
      <c r="J21" s="207"/>
      <c r="K21" s="135"/>
      <c r="L21" s="133"/>
      <c r="M21" s="206"/>
      <c r="N21" s="207"/>
      <c r="O21" s="135"/>
      <c r="P21" s="133"/>
      <c r="Q21" s="206"/>
      <c r="R21" s="207"/>
      <c r="S21" s="135"/>
      <c r="T21" s="133"/>
      <c r="U21" s="206"/>
      <c r="V21" s="207"/>
      <c r="W21" s="135"/>
      <c r="X21" s="133"/>
      <c r="Y21" s="206">
        <v>45109317.824633211</v>
      </c>
      <c r="Z21" s="207">
        <v>43497524.169470206</v>
      </c>
      <c r="AA21" s="135"/>
      <c r="AB21" s="133"/>
    </row>
    <row r="22" spans="2:28" s="24" customFormat="1" ht="30" x14ac:dyDescent="0.2">
      <c r="B22" s="176"/>
      <c r="C22" s="54">
        <v>1.2</v>
      </c>
      <c r="D22" s="178" t="s">
        <v>132</v>
      </c>
      <c r="E22" s="208"/>
      <c r="F22" s="209"/>
      <c r="G22" s="210">
        <f>'Pt 1 Summary of Data'!F24</f>
        <v>0</v>
      </c>
      <c r="H22" s="211">
        <f>SUM(E22:G22)</f>
        <v>0</v>
      </c>
      <c r="I22" s="208"/>
      <c r="J22" s="209"/>
      <c r="K22" s="210">
        <f>'Pt 1 Summary of Data'!H24</f>
        <v>0</v>
      </c>
      <c r="L22" s="211">
        <f>SUM(I22:K22)</f>
        <v>0</v>
      </c>
      <c r="M22" s="208"/>
      <c r="N22" s="209"/>
      <c r="O22" s="210">
        <f>'Pt 1 Summary of Data'!J24</f>
        <v>0</v>
      </c>
      <c r="P22" s="211">
        <f>SUM(M22:O22)</f>
        <v>0</v>
      </c>
      <c r="Q22" s="208"/>
      <c r="R22" s="209"/>
      <c r="S22" s="210">
        <f>'Pt 1 Summary of Data'!L24</f>
        <v>0</v>
      </c>
      <c r="T22" s="211">
        <f>SUM(Q22:S22)</f>
        <v>0</v>
      </c>
      <c r="U22" s="208"/>
      <c r="V22" s="209"/>
      <c r="W22" s="210">
        <f>'Pt 1 Summary of Data'!N24</f>
        <v>0</v>
      </c>
      <c r="X22" s="211">
        <f>SUM(U22:W22)</f>
        <v>0</v>
      </c>
      <c r="Y22" s="208">
        <v>13545047.573485166</v>
      </c>
      <c r="Z22" s="209">
        <v>13988601.462916624</v>
      </c>
      <c r="AA22" s="210">
        <f>'Pt 1 Summary of Data'!P24</f>
        <v>14224336.910000002</v>
      </c>
      <c r="AB22" s="211">
        <f>SUM(Y22:AA22)</f>
        <v>41757985.94640179</v>
      </c>
    </row>
    <row r="23" spans="2:28" s="24" customFormat="1" x14ac:dyDescent="0.2">
      <c r="B23" s="176"/>
      <c r="C23" s="54">
        <v>1.3</v>
      </c>
      <c r="D23" s="178" t="s">
        <v>121</v>
      </c>
      <c r="E23" s="212">
        <f>SUM(E$22)</f>
        <v>0</v>
      </c>
      <c r="F23" s="212">
        <f>SUM(F$22)</f>
        <v>0</v>
      </c>
      <c r="G23" s="212">
        <f>SUM(G$22:G$22)</f>
        <v>0</v>
      </c>
      <c r="H23" s="211">
        <f>SUM(E23:G23)</f>
        <v>0</v>
      </c>
      <c r="I23" s="212">
        <f>SUM(I$22:I$22)</f>
        <v>0</v>
      </c>
      <c r="J23" s="212">
        <f>SUM(J$22:J$22)</f>
        <v>0</v>
      </c>
      <c r="K23" s="212">
        <f>SUM(K$22:K$22)</f>
        <v>0</v>
      </c>
      <c r="L23" s="211">
        <f>SUM(I23:K23)</f>
        <v>0</v>
      </c>
      <c r="M23" s="212">
        <f>SUM(M$22:M$22)</f>
        <v>0</v>
      </c>
      <c r="N23" s="212">
        <f>SUM(N$22:N$22)</f>
        <v>0</v>
      </c>
      <c r="O23" s="212">
        <f>SUM(O$22:O$22)</f>
        <v>0</v>
      </c>
      <c r="P23" s="211">
        <f>SUM(M23:O23)</f>
        <v>0</v>
      </c>
      <c r="Q23" s="212">
        <f>SUM(Q$22:Q$22)</f>
        <v>0</v>
      </c>
      <c r="R23" s="212">
        <f>SUM(R$22:R$22)</f>
        <v>0</v>
      </c>
      <c r="S23" s="212">
        <f>SUM(S$22:S$22)</f>
        <v>0</v>
      </c>
      <c r="T23" s="211">
        <f>SUM(Q23:S23)</f>
        <v>0</v>
      </c>
      <c r="U23" s="212">
        <f>SUM(U$22:U$22)</f>
        <v>0</v>
      </c>
      <c r="V23" s="212">
        <f>SUM(V$22:V$22)</f>
        <v>0</v>
      </c>
      <c r="W23" s="212">
        <f>SUM(W$22:W$22)</f>
        <v>0</v>
      </c>
      <c r="X23" s="211">
        <f>SUM(U23:W23)</f>
        <v>0</v>
      </c>
      <c r="Y23" s="360">
        <f>SUM(Y$22:Y$22)</f>
        <v>13545047.573485166</v>
      </c>
      <c r="Z23" s="212">
        <f>SUM(Z$22:Z$22)</f>
        <v>13988601.462916624</v>
      </c>
      <c r="AA23" s="212">
        <f>SUM(AA$22:AA$22)</f>
        <v>14224336.910000002</v>
      </c>
      <c r="AB23" s="211">
        <f>SUM(Y23:AA23)</f>
        <v>41757985.94640179</v>
      </c>
    </row>
    <row r="24" spans="2:28" s="24" customFormat="1" x14ac:dyDescent="0.2">
      <c r="B24" s="179"/>
      <c r="C24" s="81"/>
      <c r="D24" s="180" t="s">
        <v>13</v>
      </c>
      <c r="E24" s="213"/>
      <c r="F24" s="214"/>
      <c r="G24" s="214"/>
      <c r="H24" s="215"/>
      <c r="I24" s="213"/>
      <c r="J24" s="214"/>
      <c r="K24" s="214"/>
      <c r="L24" s="215"/>
      <c r="M24" s="213"/>
      <c r="N24" s="214"/>
      <c r="O24" s="214"/>
      <c r="P24" s="215"/>
      <c r="Q24" s="213"/>
      <c r="R24" s="214"/>
      <c r="S24" s="214"/>
      <c r="T24" s="215"/>
      <c r="U24" s="213"/>
      <c r="V24" s="214"/>
      <c r="W24" s="214"/>
      <c r="X24" s="215"/>
      <c r="Y24" s="213"/>
      <c r="Z24" s="214"/>
      <c r="AA24" s="214"/>
      <c r="AB24" s="215"/>
    </row>
    <row r="25" spans="2:28" s="24" customFormat="1" x14ac:dyDescent="0.2">
      <c r="B25" s="181" t="s">
        <v>1</v>
      </c>
      <c r="C25" s="47" t="s">
        <v>25</v>
      </c>
      <c r="D25" s="177"/>
      <c r="E25" s="216"/>
      <c r="F25" s="204"/>
      <c r="G25" s="204"/>
      <c r="H25" s="217"/>
      <c r="I25" s="216"/>
      <c r="J25" s="204"/>
      <c r="K25" s="204"/>
      <c r="L25" s="217"/>
      <c r="M25" s="216"/>
      <c r="N25" s="204"/>
      <c r="O25" s="204"/>
      <c r="P25" s="217"/>
      <c r="Q25" s="216"/>
      <c r="R25" s="204"/>
      <c r="S25" s="204"/>
      <c r="T25" s="217"/>
      <c r="U25" s="216"/>
      <c r="V25" s="204"/>
      <c r="W25" s="204"/>
      <c r="X25" s="217"/>
      <c r="Y25" s="216"/>
      <c r="Z25" s="204"/>
      <c r="AA25" s="204"/>
      <c r="AB25" s="217"/>
    </row>
    <row r="26" spans="2:28" s="24" customFormat="1" x14ac:dyDescent="0.2">
      <c r="B26" s="176"/>
      <c r="C26" s="54">
        <v>2.1</v>
      </c>
      <c r="D26" s="178" t="s">
        <v>83</v>
      </c>
      <c r="E26" s="218"/>
      <c r="F26" s="209"/>
      <c r="G26" s="219">
        <f>'Pt 1 Summary of Data'!F21</f>
        <v>0</v>
      </c>
      <c r="H26" s="211">
        <f>SUM(E26:G26)</f>
        <v>0</v>
      </c>
      <c r="I26" s="218"/>
      <c r="J26" s="209"/>
      <c r="K26" s="219">
        <f>'Pt 1 Summary of Data'!H21</f>
        <v>0</v>
      </c>
      <c r="L26" s="211">
        <f>SUM(I26:K26)</f>
        <v>0</v>
      </c>
      <c r="M26" s="218"/>
      <c r="N26" s="209"/>
      <c r="O26" s="219">
        <f>'Pt 1 Summary of Data'!J21</f>
        <v>0</v>
      </c>
      <c r="P26" s="211">
        <f>SUM(M26:O26)</f>
        <v>0</v>
      </c>
      <c r="Q26" s="218"/>
      <c r="R26" s="209"/>
      <c r="S26" s="219">
        <f>'Pt 1 Summary of Data'!L21</f>
        <v>0</v>
      </c>
      <c r="T26" s="211">
        <f>SUM(Q26:S26)</f>
        <v>0</v>
      </c>
      <c r="U26" s="218"/>
      <c r="V26" s="209"/>
      <c r="W26" s="219">
        <f>'Pt 1 Summary of Data'!N21</f>
        <v>0</v>
      </c>
      <c r="X26" s="211">
        <f>SUM(U26:W26)</f>
        <v>0</v>
      </c>
      <c r="Y26" s="218">
        <v>20131372.288190663</v>
      </c>
      <c r="Z26" s="209">
        <v>19665174.508843224</v>
      </c>
      <c r="AA26" s="219">
        <f>'Pt 1 Summary of Data'!P21</f>
        <v>18808814.978898767</v>
      </c>
      <c r="AB26" s="211">
        <f>SUM(Y26:AA26)</f>
        <v>58605361.775932655</v>
      </c>
    </row>
    <row r="27" spans="2:28" s="24" customFormat="1" ht="30" x14ac:dyDescent="0.2">
      <c r="B27" s="176"/>
      <c r="C27" s="54">
        <v>2.2000000000000002</v>
      </c>
      <c r="D27" s="178" t="s">
        <v>84</v>
      </c>
      <c r="E27" s="218"/>
      <c r="F27" s="209"/>
      <c r="G27" s="219">
        <f>'Pt 1 Summary of Data'!F35</f>
        <v>0</v>
      </c>
      <c r="H27" s="211">
        <f>SUM(E27:G27)</f>
        <v>0</v>
      </c>
      <c r="I27" s="218"/>
      <c r="J27" s="209"/>
      <c r="K27" s="219">
        <f>'Pt 1 Summary of Data'!H35</f>
        <v>0</v>
      </c>
      <c r="L27" s="211">
        <f>SUM(I27:K27)</f>
        <v>0</v>
      </c>
      <c r="M27" s="218"/>
      <c r="N27" s="209"/>
      <c r="O27" s="219">
        <f>'Pt 1 Summary of Data'!J35</f>
        <v>0</v>
      </c>
      <c r="P27" s="211">
        <f>SUM(M27:O27)</f>
        <v>0</v>
      </c>
      <c r="Q27" s="218"/>
      <c r="R27" s="209"/>
      <c r="S27" s="219">
        <f>'Pt 1 Summary of Data'!L35</f>
        <v>0</v>
      </c>
      <c r="T27" s="211">
        <f>SUM(Q27:S27)</f>
        <v>0</v>
      </c>
      <c r="U27" s="218"/>
      <c r="V27" s="209"/>
      <c r="W27" s="219">
        <f>'Pt 1 Summary of Data'!N35</f>
        <v>0</v>
      </c>
      <c r="X27" s="211">
        <f>SUM(U27:W27)</f>
        <v>0</v>
      </c>
      <c r="Y27" s="218">
        <v>283385.72081265273</v>
      </c>
      <c r="Z27" s="209">
        <v>93758.36904620126</v>
      </c>
      <c r="AA27" s="219">
        <f>'Pt 1 Summary of Data'!P35</f>
        <v>112352.62333491261</v>
      </c>
      <c r="AB27" s="211">
        <f>SUM(Y27:AA27)</f>
        <v>489496.71319376654</v>
      </c>
    </row>
    <row r="28" spans="2:28" s="24" customFormat="1" x14ac:dyDescent="0.2">
      <c r="B28" s="176"/>
      <c r="C28" s="54">
        <v>2.2999999999999998</v>
      </c>
      <c r="D28" s="178" t="s">
        <v>50</v>
      </c>
      <c r="E28" s="219">
        <f t="shared" ref="E28:AA28" si="0">E$26-E$27</f>
        <v>0</v>
      </c>
      <c r="F28" s="219">
        <f t="shared" si="0"/>
        <v>0</v>
      </c>
      <c r="G28" s="219">
        <f t="shared" si="0"/>
        <v>0</v>
      </c>
      <c r="H28" s="79">
        <f>H$26-H$27</f>
        <v>0</v>
      </c>
      <c r="I28" s="219">
        <f>I$26-I$27</f>
        <v>0</v>
      </c>
      <c r="J28" s="219">
        <f>J$26-J$27</f>
        <v>0</v>
      </c>
      <c r="K28" s="219">
        <f t="shared" si="0"/>
        <v>0</v>
      </c>
      <c r="L28" s="79">
        <f>L$26-L$27</f>
        <v>0</v>
      </c>
      <c r="M28" s="219">
        <f t="shared" si="0"/>
        <v>0</v>
      </c>
      <c r="N28" s="219">
        <f t="shared" si="0"/>
        <v>0</v>
      </c>
      <c r="O28" s="219">
        <f t="shared" si="0"/>
        <v>0</v>
      </c>
      <c r="P28" s="79">
        <f>P$26-P$27</f>
        <v>0</v>
      </c>
      <c r="Q28" s="219">
        <f t="shared" si="0"/>
        <v>0</v>
      </c>
      <c r="R28" s="219">
        <f t="shared" si="0"/>
        <v>0</v>
      </c>
      <c r="S28" s="219">
        <f t="shared" si="0"/>
        <v>0</v>
      </c>
      <c r="T28" s="79">
        <f>T$26-T$27</f>
        <v>0</v>
      </c>
      <c r="U28" s="219">
        <f t="shared" si="0"/>
        <v>0</v>
      </c>
      <c r="V28" s="219">
        <f t="shared" si="0"/>
        <v>0</v>
      </c>
      <c r="W28" s="219">
        <f t="shared" si="0"/>
        <v>0</v>
      </c>
      <c r="X28" s="79">
        <f>X$26-X$27</f>
        <v>0</v>
      </c>
      <c r="Y28" s="78">
        <f t="shared" si="0"/>
        <v>19847986.567378011</v>
      </c>
      <c r="Z28" s="219">
        <f t="shared" si="0"/>
        <v>19571416.139797024</v>
      </c>
      <c r="AA28" s="219">
        <f t="shared" si="0"/>
        <v>18696462.355563853</v>
      </c>
      <c r="AB28" s="79">
        <f>AB$26-AB$27</f>
        <v>58115865.062738888</v>
      </c>
    </row>
    <row r="29" spans="2:28" s="24" customFormat="1" x14ac:dyDescent="0.2">
      <c r="B29" s="179"/>
      <c r="C29" s="81"/>
      <c r="D29" s="182"/>
      <c r="E29" s="220"/>
      <c r="F29" s="221"/>
      <c r="G29" s="221"/>
      <c r="H29" s="222"/>
      <c r="I29" s="220"/>
      <c r="J29" s="221"/>
      <c r="K29" s="221"/>
      <c r="L29" s="222"/>
      <c r="M29" s="220"/>
      <c r="N29" s="221"/>
      <c r="O29" s="221"/>
      <c r="P29" s="222"/>
      <c r="Q29" s="220"/>
      <c r="R29" s="221"/>
      <c r="S29" s="221"/>
      <c r="T29" s="222"/>
      <c r="U29" s="220"/>
      <c r="V29" s="221"/>
      <c r="W29" s="221"/>
      <c r="X29" s="222"/>
      <c r="Y29" s="220"/>
      <c r="Z29" s="221"/>
      <c r="AA29" s="221"/>
      <c r="AB29" s="222"/>
    </row>
    <row r="30" spans="2:28" s="24" customFormat="1" x14ac:dyDescent="0.2">
      <c r="B30" s="181" t="s">
        <v>2</v>
      </c>
      <c r="C30" s="183">
        <v>3.1</v>
      </c>
      <c r="D30" s="184" t="s">
        <v>140</v>
      </c>
      <c r="E30" s="223"/>
      <c r="F30" s="224"/>
      <c r="G30" s="225">
        <f>'Pt 1 Summary of Data'!F49</f>
        <v>0</v>
      </c>
      <c r="H30" s="226">
        <f>SUM(E30:G30)</f>
        <v>0</v>
      </c>
      <c r="I30" s="227"/>
      <c r="J30" s="224"/>
      <c r="K30" s="228">
        <f>'Pt 1 Summary of Data'!H49</f>
        <v>0</v>
      </c>
      <c r="L30" s="226">
        <f>SUM(I30:K30)</f>
        <v>0</v>
      </c>
      <c r="M30" s="227"/>
      <c r="N30" s="224"/>
      <c r="O30" s="228">
        <f>'Pt 1 Summary of Data'!J49</f>
        <v>0</v>
      </c>
      <c r="P30" s="226">
        <f>SUM(M30:O30)</f>
        <v>0</v>
      </c>
      <c r="Q30" s="223"/>
      <c r="R30" s="224"/>
      <c r="S30" s="225">
        <f>'Pt 1 Summary of Data'!L49</f>
        <v>0</v>
      </c>
      <c r="T30" s="226">
        <f>SUM(Q30:S30)</f>
        <v>0</v>
      </c>
      <c r="U30" s="227"/>
      <c r="V30" s="224"/>
      <c r="W30" s="228">
        <f>'Pt 1 Summary of Data'!N49</f>
        <v>0</v>
      </c>
      <c r="X30" s="226">
        <f>SUM(U30:W30)</f>
        <v>0</v>
      </c>
      <c r="Y30" s="227">
        <v>37529.333333333336</v>
      </c>
      <c r="Z30" s="224">
        <v>37234.25</v>
      </c>
      <c r="AA30" s="228">
        <f>'Pt 1 Summary of Data'!P49</f>
        <v>37381.333333333336</v>
      </c>
      <c r="AB30" s="226">
        <f>SUM(Y30:AA30)</f>
        <v>112144.91666666669</v>
      </c>
    </row>
    <row r="31" spans="2:28" s="24" customFormat="1" x14ac:dyDescent="0.2">
      <c r="B31" s="185"/>
      <c r="C31" s="186"/>
      <c r="D31" s="187"/>
      <c r="E31" s="220"/>
      <c r="F31" s="221"/>
      <c r="G31" s="221"/>
      <c r="H31" s="222"/>
      <c r="I31" s="229"/>
      <c r="J31" s="230"/>
      <c r="K31" s="230"/>
      <c r="L31" s="231"/>
      <c r="M31" s="229"/>
      <c r="N31" s="230"/>
      <c r="O31" s="230"/>
      <c r="P31" s="231"/>
      <c r="Q31" s="220"/>
      <c r="R31" s="221"/>
      <c r="S31" s="221"/>
      <c r="T31" s="222"/>
      <c r="U31" s="229"/>
      <c r="V31" s="230"/>
      <c r="W31" s="230"/>
      <c r="X31" s="231"/>
      <c r="Y31" s="229"/>
      <c r="Z31" s="230"/>
      <c r="AA31" s="230"/>
      <c r="AB31" s="231"/>
    </row>
    <row r="32" spans="2:28" s="24" customFormat="1" ht="30" customHeight="1" x14ac:dyDescent="0.2">
      <c r="B32" s="322" t="s">
        <v>3</v>
      </c>
      <c r="C32" s="249"/>
      <c r="D32" s="250" t="s">
        <v>136</v>
      </c>
      <c r="E32" s="232"/>
      <c r="F32" s="233"/>
      <c r="G32" s="233"/>
      <c r="H32" s="234"/>
      <c r="I32" s="232"/>
      <c r="J32" s="235"/>
      <c r="K32" s="233"/>
      <c r="L32" s="234"/>
      <c r="M32" s="232"/>
      <c r="N32" s="236"/>
      <c r="O32" s="233"/>
      <c r="P32" s="234"/>
      <c r="Q32" s="232"/>
      <c r="R32" s="233"/>
      <c r="S32" s="233"/>
      <c r="T32" s="234"/>
      <c r="U32" s="232"/>
      <c r="V32" s="235"/>
      <c r="W32" s="233"/>
      <c r="X32" s="234"/>
      <c r="Y32" s="232"/>
      <c r="Z32" s="236"/>
      <c r="AA32" s="233"/>
      <c r="AB32" s="234"/>
    </row>
    <row r="33" spans="2:28" s="24" customFormat="1" ht="15.75" x14ac:dyDescent="0.25">
      <c r="B33" s="188"/>
      <c r="C33" s="26">
        <v>4.0999999999999996</v>
      </c>
      <c r="D33" s="189" t="s">
        <v>73</v>
      </c>
      <c r="E33" s="237"/>
      <c r="F33" s="238"/>
      <c r="G33" s="238"/>
      <c r="H33" s="239" t="str">
        <f>IF(H30&lt;1000,"Not Required to Calculate",H23/H28)</f>
        <v>Not Required to Calculate</v>
      </c>
      <c r="I33" s="237"/>
      <c r="J33" s="238"/>
      <c r="K33" s="238"/>
      <c r="L33" s="239" t="str">
        <f>IF(L30&lt;1000,"Not Required to Calculate",L23/L28)</f>
        <v>Not Required to Calculate</v>
      </c>
      <c r="M33" s="237"/>
      <c r="N33" s="238"/>
      <c r="O33" s="238"/>
      <c r="P33" s="239" t="str">
        <f>IF(P30&lt;1000,"Not Required to Calculate",P23/P28)</f>
        <v>Not Required to Calculate</v>
      </c>
      <c r="Q33" s="237"/>
      <c r="R33" s="238"/>
      <c r="S33" s="238"/>
      <c r="T33" s="239" t="str">
        <f>IF(T30&lt;1000,"Not Required to Calculate",T23/T28)</f>
        <v>Not Required to Calculate</v>
      </c>
      <c r="U33" s="237"/>
      <c r="V33" s="238"/>
      <c r="W33" s="238"/>
      <c r="X33" s="239" t="str">
        <f>IF(X30&lt;1000,"Not Required to Calculate",X23/X28)</f>
        <v>Not Required to Calculate</v>
      </c>
      <c r="Y33" s="237"/>
      <c r="Z33" s="238"/>
      <c r="AA33" s="238"/>
      <c r="AB33" s="361">
        <f>IF(AB30&lt;1000,"Not Required to Calculate",AB23/AB28)</f>
        <v>0.71852988682732377</v>
      </c>
    </row>
    <row r="34" spans="2:28" s="24" customFormat="1" ht="15.75" thickBot="1" x14ac:dyDescent="0.25">
      <c r="B34" s="190"/>
      <c r="C34" s="191"/>
      <c r="D34" s="192"/>
      <c r="E34" s="240"/>
      <c r="F34" s="241"/>
      <c r="G34" s="241"/>
      <c r="H34" s="242"/>
      <c r="I34" s="240"/>
      <c r="J34" s="241"/>
      <c r="K34" s="241"/>
      <c r="L34" s="242"/>
      <c r="M34" s="240"/>
      <c r="N34" s="241"/>
      <c r="O34" s="241"/>
      <c r="P34" s="242"/>
      <c r="Q34" s="240"/>
      <c r="R34" s="241"/>
      <c r="S34" s="241"/>
      <c r="T34" s="242"/>
      <c r="U34" s="240"/>
      <c r="V34" s="241"/>
      <c r="W34" s="241"/>
      <c r="X34" s="242"/>
      <c r="Y34" s="240"/>
      <c r="Z34" s="241"/>
      <c r="AA34" s="241"/>
      <c r="AB34" s="242"/>
    </row>
    <row r="35" spans="2:28" s="24" customFormat="1" ht="15.75" x14ac:dyDescent="0.25">
      <c r="B35" s="114"/>
      <c r="C35" s="26"/>
      <c r="D35" s="26"/>
      <c r="N35" s="12"/>
      <c r="Z35" s="12"/>
    </row>
    <row r="36" spans="2:28" s="24" customFormat="1" x14ac:dyDescent="0.2">
      <c r="B36" s="11"/>
      <c r="C36" s="26"/>
      <c r="D36" s="26"/>
      <c r="N36" s="12"/>
      <c r="Z36" s="12"/>
    </row>
    <row r="37" spans="2:28" s="24" customFormat="1" ht="15.75" x14ac:dyDescent="0.25">
      <c r="B37" s="26"/>
      <c r="C37" s="114" t="s">
        <v>61</v>
      </c>
      <c r="D37" s="114"/>
      <c r="E37" s="114"/>
      <c r="N37" s="12"/>
      <c r="Q37" s="193"/>
      <c r="Z37" s="12"/>
    </row>
    <row r="38" spans="2:28" s="24" customFormat="1" ht="15.75" x14ac:dyDescent="0.25">
      <c r="B38" s="26"/>
      <c r="C38" s="114"/>
      <c r="D38" s="251" t="s">
        <v>137</v>
      </c>
      <c r="E38" s="251"/>
      <c r="N38" s="12"/>
      <c r="Z38" s="12"/>
    </row>
    <row r="39" spans="2:28" s="24" customFormat="1" ht="15.75" x14ac:dyDescent="0.25">
      <c r="B39" s="26"/>
      <c r="C39" s="114"/>
      <c r="D39" s="114" t="s">
        <v>70</v>
      </c>
      <c r="E39" s="28"/>
      <c r="N39" s="12"/>
      <c r="Q39" s="29"/>
      <c r="Z39" s="12"/>
    </row>
    <row r="40" spans="2:28" s="24" customFormat="1" ht="15.75" x14ac:dyDescent="0.25">
      <c r="B40" s="26"/>
      <c r="C40" s="114"/>
      <c r="D40" s="114" t="s">
        <v>66</v>
      </c>
      <c r="E40" s="28"/>
      <c r="G40" s="26"/>
      <c r="N40" s="12"/>
      <c r="Q40" s="29"/>
      <c r="Z40" s="12"/>
    </row>
    <row r="41" spans="2:28" s="24" customFormat="1" ht="15.75" x14ac:dyDescent="0.2">
      <c r="B41" s="26"/>
      <c r="C41" s="28"/>
      <c r="D41" s="194" t="s">
        <v>101</v>
      </c>
      <c r="E41" s="194"/>
      <c r="N41" s="12"/>
      <c r="Z41" s="12"/>
    </row>
    <row r="42" spans="2:28" s="24" customFormat="1" ht="15.75" x14ac:dyDescent="0.2">
      <c r="C42" s="194"/>
      <c r="D42" s="194"/>
      <c r="E42" s="26"/>
      <c r="N42" s="12"/>
      <c r="Z42" s="12"/>
    </row>
  </sheetData>
  <sheetProtection algorithmName="SHA-512" hashValue="QH9UR7xIiffOJ4Pvpk/6hAw9QKH0Xg2O7GFHJuApIlCZmmi8JVTqj+/f+oEzbh/eGgtLlDbUYDtThcPny/0MQA==" saltValue="J+9AZIWfiet/bTkfGrKtRA==" spinCount="100000" sheet="1" formatCells="0" formatColumns="0" formatRows="0"/>
  <phoneticPr fontId="25" type="noConversion"/>
  <conditionalFormatting sqref="E26:G27">
    <cfRule type="cellIs" dxfId="7" priority="12" stopIfTrue="1" operator="lessThan">
      <formula>0</formula>
    </cfRule>
  </conditionalFormatting>
  <conditionalFormatting sqref="I26:K27">
    <cfRule type="cellIs" dxfId="6" priority="9" stopIfTrue="1" operator="lessThan">
      <formula>0</formula>
    </cfRule>
  </conditionalFormatting>
  <conditionalFormatting sqref="M26:O27">
    <cfRule type="cellIs" dxfId="5" priority="7" stopIfTrue="1" operator="lessThan">
      <formula>0</formula>
    </cfRule>
  </conditionalFormatting>
  <conditionalFormatting sqref="Q26:S27">
    <cfRule type="cellIs" dxfId="4" priority="5" stopIfTrue="1" operator="lessThan">
      <formula>0</formula>
    </cfRule>
  </conditionalFormatting>
  <conditionalFormatting sqref="U26:W27">
    <cfRule type="cellIs" dxfId="3" priority="3" stopIfTrue="1" operator="lessThan">
      <formula>0</formula>
    </cfRule>
  </conditionalFormatting>
  <conditionalFormatting sqref="Y26:AA27">
    <cfRule type="cellIs" dxfId="2" priority="1" stopIfTrue="1" operator="lessThan">
      <formula>0</formula>
    </cfRule>
  </conditionalFormatting>
  <pageMargins left="0.2" right="0.2" top="0.35" bottom="0.25" header="0.2" footer="0.2"/>
  <pageSetup scale="66" fitToWidth="0" orientation="landscape" r:id="rId1"/>
  <headerFooter alignWithMargins="0">
    <oddFooter>&amp;LMedical Loss Ratio Reporting Form&amp;C Page &amp;P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B1:C49"/>
  <sheetViews>
    <sheetView topLeftCell="A12" zoomScaleNormal="100" workbookViewId="0">
      <selection activeCell="B24" sqref="B24"/>
    </sheetView>
  </sheetViews>
  <sheetFormatPr defaultRowHeight="15" x14ac:dyDescent="0.2"/>
  <cols>
    <col min="1" max="1" width="1.85546875" customWidth="1"/>
    <col min="2" max="2" width="92.5703125" style="11" customWidth="1"/>
    <col min="3" max="3" width="33.28515625" bestFit="1" customWidth="1"/>
  </cols>
  <sheetData>
    <row r="1" spans="2:3" ht="15.75" x14ac:dyDescent="0.25">
      <c r="B1" s="13" t="s">
        <v>138</v>
      </c>
    </row>
    <row r="2" spans="2:3" ht="15.75" x14ac:dyDescent="0.25">
      <c r="B2" s="13" t="s">
        <v>142</v>
      </c>
    </row>
    <row r="3" spans="2:3" ht="15.75" x14ac:dyDescent="0.25">
      <c r="B3" s="13" t="s">
        <v>131</v>
      </c>
    </row>
    <row r="4" spans="2:3" ht="15.75" x14ac:dyDescent="0.25">
      <c r="B4" s="13"/>
    </row>
    <row r="5" spans="2:3" ht="15.75" x14ac:dyDescent="0.25">
      <c r="B5" s="25" t="s">
        <v>87</v>
      </c>
    </row>
    <row r="6" spans="2:3" x14ac:dyDescent="0.2">
      <c r="B6" s="151" t="str">
        <f>'Cover Page'!C7</f>
        <v>NAIC: 65676</v>
      </c>
    </row>
    <row r="7" spans="2:3" ht="15.75" customHeight="1" x14ac:dyDescent="0.25">
      <c r="B7" s="25" t="s">
        <v>88</v>
      </c>
      <c r="C7" s="343" t="s">
        <v>127</v>
      </c>
    </row>
    <row r="8" spans="2:3" ht="15.75" customHeight="1" x14ac:dyDescent="0.25">
      <c r="B8" s="243" t="str">
        <f>'Cover Page'!C8</f>
        <v>The Lincoln National Life Insurance Company (LNL)</v>
      </c>
      <c r="C8" s="288"/>
    </row>
    <row r="9" spans="2:3" ht="15.75" customHeight="1" x14ac:dyDescent="0.25">
      <c r="B9" s="32" t="s">
        <v>90</v>
      </c>
      <c r="C9" s="288"/>
    </row>
    <row r="10" spans="2:3" ht="15.75" customHeight="1" x14ac:dyDescent="0.25">
      <c r="B10" s="243" t="str">
        <f>'Cover Page'!C9</f>
        <v>Lincoln Financial</v>
      </c>
      <c r="C10" s="288"/>
    </row>
    <row r="11" spans="2:3" ht="15.75" x14ac:dyDescent="0.25">
      <c r="B11" s="32" t="s">
        <v>85</v>
      </c>
    </row>
    <row r="12" spans="2:3" x14ac:dyDescent="0.2">
      <c r="B12" s="152" t="str">
        <f>'Cover Page'!C6</f>
        <v>2024</v>
      </c>
    </row>
    <row r="13" spans="2:3" ht="15.75" x14ac:dyDescent="0.25">
      <c r="B13" s="32"/>
    </row>
    <row r="14" spans="2:3" ht="15.75" x14ac:dyDescent="0.25">
      <c r="B14" s="32"/>
    </row>
    <row r="15" spans="2:3" s="11" customFormat="1" ht="15.75" x14ac:dyDescent="0.25">
      <c r="B15" s="32"/>
    </row>
    <row r="16" spans="2:3" s="11" customFormat="1" ht="16.5" thickBot="1" x14ac:dyDescent="0.3">
      <c r="B16" s="244"/>
      <c r="C16" s="331" t="s">
        <v>130</v>
      </c>
    </row>
    <row r="17" spans="2:3" s="11" customFormat="1" ht="48" thickBot="1" x14ac:dyDescent="0.25">
      <c r="B17" s="333" t="s">
        <v>155</v>
      </c>
      <c r="C17" s="336"/>
    </row>
    <row r="18" spans="2:3" s="11" customFormat="1" ht="47.25" x14ac:dyDescent="0.2">
      <c r="B18" s="330" t="s">
        <v>156</v>
      </c>
      <c r="C18" s="315"/>
    </row>
    <row r="19" spans="2:3" s="11" customFormat="1" x14ac:dyDescent="0.2">
      <c r="B19" s="309" t="s">
        <v>96</v>
      </c>
      <c r="C19" s="306"/>
    </row>
    <row r="20" spans="2:3" s="11" customFormat="1" x14ac:dyDescent="0.2">
      <c r="B20" s="308" t="s">
        <v>97</v>
      </c>
      <c r="C20" s="337"/>
    </row>
    <row r="21" spans="2:3" s="11" customFormat="1" x14ac:dyDescent="0.2">
      <c r="B21" s="310"/>
      <c r="C21" s="311"/>
    </row>
    <row r="22" spans="2:3" s="11" customFormat="1" x14ac:dyDescent="0.2">
      <c r="B22" s="310"/>
      <c r="C22" s="311"/>
    </row>
    <row r="23" spans="2:3" s="11" customFormat="1" x14ac:dyDescent="0.2">
      <c r="B23" s="310"/>
      <c r="C23" s="311"/>
    </row>
    <row r="24" spans="2:3" s="11" customFormat="1" x14ac:dyDescent="0.2">
      <c r="B24" s="310"/>
      <c r="C24" s="311"/>
    </row>
    <row r="25" spans="2:3" s="11" customFormat="1" x14ac:dyDescent="0.2">
      <c r="B25" s="310"/>
      <c r="C25" s="311"/>
    </row>
    <row r="26" spans="2:3" s="11" customFormat="1" x14ac:dyDescent="0.2">
      <c r="B26" s="310"/>
      <c r="C26" s="311"/>
    </row>
    <row r="27" spans="2:3" s="11" customFormat="1" x14ac:dyDescent="0.2">
      <c r="B27" s="310"/>
      <c r="C27" s="311"/>
    </row>
    <row r="28" spans="2:3" s="11" customFormat="1" x14ac:dyDescent="0.2">
      <c r="B28" s="310"/>
      <c r="C28" s="311"/>
    </row>
    <row r="29" spans="2:3" s="11" customFormat="1" x14ac:dyDescent="0.2">
      <c r="B29" s="310"/>
      <c r="C29" s="311"/>
    </row>
    <row r="30" spans="2:3" s="11" customFormat="1" x14ac:dyDescent="0.2">
      <c r="B30" s="310"/>
      <c r="C30" s="311"/>
    </row>
    <row r="31" spans="2:3" s="11" customFormat="1" x14ac:dyDescent="0.2">
      <c r="B31" s="312"/>
      <c r="C31" s="313"/>
    </row>
    <row r="32" spans="2:3" s="11" customFormat="1" ht="47.25" x14ac:dyDescent="0.25">
      <c r="B32" s="334" t="s">
        <v>157</v>
      </c>
      <c r="C32" s="314"/>
    </row>
    <row r="33" spans="2:3" s="11" customFormat="1" x14ac:dyDescent="0.2">
      <c r="B33" s="307" t="s">
        <v>95</v>
      </c>
      <c r="C33" s="332" t="s">
        <v>154</v>
      </c>
    </row>
    <row r="34" spans="2:3" s="11" customFormat="1" x14ac:dyDescent="0.2">
      <c r="B34" s="305"/>
      <c r="C34" s="306"/>
    </row>
    <row r="35" spans="2:3" s="11" customFormat="1" x14ac:dyDescent="0.2">
      <c r="B35" s="305"/>
      <c r="C35" s="306"/>
    </row>
    <row r="36" spans="2:3" s="11" customFormat="1" x14ac:dyDescent="0.2">
      <c r="B36" s="305"/>
      <c r="C36" s="306"/>
    </row>
    <row r="37" spans="2:3" s="11" customFormat="1" x14ac:dyDescent="0.2">
      <c r="B37" s="305"/>
      <c r="C37" s="306"/>
    </row>
    <row r="38" spans="2:3" s="11" customFormat="1" x14ac:dyDescent="0.2">
      <c r="B38" s="305"/>
      <c r="C38" s="306"/>
    </row>
    <row r="39" spans="2:3" s="11" customFormat="1" x14ac:dyDescent="0.2">
      <c r="B39" s="305"/>
      <c r="C39" s="306"/>
    </row>
    <row r="40" spans="2:3" s="11" customFormat="1" x14ac:dyDescent="0.2">
      <c r="B40" s="305"/>
      <c r="C40" s="306"/>
    </row>
    <row r="41" spans="2:3" s="11" customFormat="1" x14ac:dyDescent="0.2">
      <c r="B41" s="305"/>
      <c r="C41" s="306"/>
    </row>
    <row r="42" spans="2:3" s="11" customFormat="1" x14ac:dyDescent="0.2">
      <c r="B42" s="305"/>
      <c r="C42" s="306"/>
    </row>
    <row r="43" spans="2:3" s="11" customFormat="1" ht="15.75" thickBot="1" x14ac:dyDescent="0.25">
      <c r="B43" s="303"/>
      <c r="C43" s="304"/>
    </row>
    <row r="44" spans="2:3" s="11" customFormat="1" x14ac:dyDescent="0.2"/>
    <row r="45" spans="2:3" s="11" customFormat="1" ht="15.75" x14ac:dyDescent="0.25">
      <c r="B45" s="114" t="s">
        <v>61</v>
      </c>
    </row>
    <row r="46" spans="2:3" s="11" customFormat="1" ht="15.75" x14ac:dyDescent="0.25">
      <c r="B46" s="114" t="s">
        <v>137</v>
      </c>
    </row>
    <row r="47" spans="2:3" s="11" customFormat="1" ht="15.75" x14ac:dyDescent="0.25">
      <c r="B47" s="114" t="s">
        <v>70</v>
      </c>
    </row>
    <row r="48" spans="2:3" s="11" customFormat="1" ht="15.75" x14ac:dyDescent="0.25">
      <c r="B48" s="114" t="s">
        <v>66</v>
      </c>
    </row>
    <row r="49" spans="2:2" s="11" customFormat="1" ht="15.75" x14ac:dyDescent="0.25">
      <c r="B49" s="114" t="s">
        <v>101</v>
      </c>
    </row>
  </sheetData>
  <sheetProtection algorithmName="SHA-512" hashValue="5alMwQBZkdnuCPFAkLCPT/OtS1/nilzXKJlH9DB1/Ni48xQiuRp4X/Ia4qKUb0BzAlFdxLoHssCo39byJ5jR1g==" saltValue="pHRiOCW/6oKbuk5cqF2/Ew==" spinCount="100000" sheet="1" formatCells="0" formatColumns="0" formatRows="0"/>
  <pageMargins left="0.7" right="0.7" top="0.75" bottom="0.75" header="0.3" footer="0.3"/>
  <pageSetup scale="96" orientation="portrait" r:id="rId1"/>
  <headerFooter>
    <oddFooter>&amp;LMedical Loss Ratio Reporting Form&amp;R[&amp;A]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66"/>
    <pageSetUpPr fitToPage="1"/>
  </sheetPr>
  <dimension ref="B1:D27"/>
  <sheetViews>
    <sheetView zoomScaleNormal="100" workbookViewId="0">
      <selection activeCell="B10" sqref="B10"/>
    </sheetView>
  </sheetViews>
  <sheetFormatPr defaultColWidth="9.140625" defaultRowHeight="15" x14ac:dyDescent="0.2"/>
  <cols>
    <col min="1" max="1" width="1.85546875" style="10" customWidth="1"/>
    <col min="2" max="2" width="96.140625" style="12" customWidth="1"/>
    <col min="3" max="16384" width="9.140625" style="10"/>
  </cols>
  <sheetData>
    <row r="1" spans="2:4" ht="15.75" x14ac:dyDescent="0.25">
      <c r="B1" s="13" t="s">
        <v>68</v>
      </c>
    </row>
    <row r="2" spans="2:4" ht="26.25" x14ac:dyDescent="0.25">
      <c r="B2" s="13" t="s">
        <v>142</v>
      </c>
      <c r="D2" s="284" t="s">
        <v>91</v>
      </c>
    </row>
    <row r="3" spans="2:4" ht="15.75" x14ac:dyDescent="0.25">
      <c r="B3" s="13" t="s">
        <v>91</v>
      </c>
    </row>
    <row r="4" spans="2:4" ht="15.75" x14ac:dyDescent="0.25">
      <c r="B4" s="13"/>
    </row>
    <row r="5" spans="2:4" ht="15.75" x14ac:dyDescent="0.25">
      <c r="B5" s="25" t="s">
        <v>87</v>
      </c>
    </row>
    <row r="6" spans="2:4" ht="16.5" customHeight="1" x14ac:dyDescent="0.2">
      <c r="B6" s="151" t="str">
        <f>'Cover Page'!C7</f>
        <v>NAIC: 65676</v>
      </c>
    </row>
    <row r="7" spans="2:4" ht="15.75" customHeight="1" x14ac:dyDescent="0.25">
      <c r="B7" s="25" t="s">
        <v>88</v>
      </c>
      <c r="D7" s="342"/>
    </row>
    <row r="8" spans="2:4" ht="15.75" customHeight="1" x14ac:dyDescent="0.25">
      <c r="B8" s="243" t="str">
        <f>'Cover Page'!C8</f>
        <v>The Lincoln National Life Insurance Company (LNL)</v>
      </c>
    </row>
    <row r="9" spans="2:4" ht="15.75" customHeight="1" x14ac:dyDescent="0.25">
      <c r="B9" s="32" t="s">
        <v>90</v>
      </c>
    </row>
    <row r="10" spans="2:4" ht="15.75" customHeight="1" x14ac:dyDescent="0.25">
      <c r="B10" s="243" t="str">
        <f>'Cover Page'!C9</f>
        <v>Lincoln Financial</v>
      </c>
    </row>
    <row r="11" spans="2:4" ht="15.75" x14ac:dyDescent="0.25">
      <c r="B11" s="32" t="s">
        <v>85</v>
      </c>
    </row>
    <row r="12" spans="2:4" x14ac:dyDescent="0.2">
      <c r="B12" s="152" t="str">
        <f>'Cover Page'!C6</f>
        <v>2024</v>
      </c>
    </row>
    <row r="13" spans="2:4" ht="15.75" x14ac:dyDescent="0.25">
      <c r="B13" s="245"/>
    </row>
    <row r="17" spans="2:2" s="12" customFormat="1" ht="15.75" thickBot="1" x14ac:dyDescent="0.25">
      <c r="B17" s="246" t="s">
        <v>92</v>
      </c>
    </row>
    <row r="18" spans="2:2" s="12" customFormat="1" ht="150.75" thickBot="1" x14ac:dyDescent="0.25">
      <c r="B18" s="335" t="s">
        <v>158</v>
      </c>
    </row>
    <row r="19" spans="2:2" s="12" customFormat="1" x14ac:dyDescent="0.2"/>
    <row r="20" spans="2:2" s="12" customFormat="1" x14ac:dyDescent="0.2"/>
    <row r="21" spans="2:2" s="12" customFormat="1" x14ac:dyDescent="0.2"/>
    <row r="22" spans="2:2" s="12" customFormat="1" x14ac:dyDescent="0.2"/>
    <row r="23" spans="2:2" s="12" customFormat="1" x14ac:dyDescent="0.2">
      <c r="B23" s="11" t="s">
        <v>93</v>
      </c>
    </row>
    <row r="24" spans="2:2" s="12" customFormat="1" x14ac:dyDescent="0.2"/>
    <row r="25" spans="2:2" s="12" customFormat="1" x14ac:dyDescent="0.2"/>
    <row r="26" spans="2:2" s="12" customFormat="1" x14ac:dyDescent="0.2"/>
    <row r="27" spans="2:2" s="12" customFormat="1" x14ac:dyDescent="0.2">
      <c r="B27" s="11" t="s">
        <v>94</v>
      </c>
    </row>
  </sheetData>
  <sheetProtection algorithmName="SHA-512" hashValue="Zlz5v4VkJZQOsKGtZEk+EnDLqgAYcGbt+ncn1DAHgG5izUayayCshL4cjwsGPN1oSwVrP0FYFVjfWsDVpUUX2A==" saltValue="uAe5eCVVJP9KikjcJ1yhZQ==" spinCount="100000" sheet="1" formatCells="0" formatColumns="0" formatRows="0"/>
  <pageMargins left="0.7" right="0.7" top="0.75" bottom="0.75" header="0.3" footer="0.3"/>
  <pageSetup orientation="landscape" r:id="rId1"/>
  <headerFooter>
    <oddFooter>&amp;LMedical Loss Ratio Reporting Form&amp;R[&amp;A]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DDDEAD7C6824348A23197544908B69B" ma:contentTypeVersion="15" ma:contentTypeDescription="Create a new document." ma:contentTypeScope="" ma:versionID="3dbd557bec9d554d38242a34381302c8">
  <xsd:schema xmlns:xsd="http://www.w3.org/2001/XMLSchema" xmlns:xs="http://www.w3.org/2001/XMLSchema" xmlns:p="http://schemas.microsoft.com/office/2006/metadata/properties" xmlns:ns1="http://schemas.microsoft.com/sharepoint/v3" xmlns:ns2="8cc3a69f-2dcb-4b24-b6c3-1ee2f4f3a8b3" xmlns:ns3="3e4b0050-8a4e-4734-9125-088e71dcf155" targetNamespace="http://schemas.microsoft.com/office/2006/metadata/properties" ma:root="true" ma:fieldsID="81908383da170dd9cb3744a5ba940018" ns1:_="" ns2:_="" ns3:_="">
    <xsd:import namespace="http://schemas.microsoft.com/sharepoint/v3"/>
    <xsd:import namespace="8cc3a69f-2dcb-4b24-b6c3-1ee2f4f3a8b3"/>
    <xsd:import namespace="3e4b0050-8a4e-4734-9125-088e71dcf155"/>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3:SharedWithUsers" minOccurs="0"/>
                <xsd:element ref="ns3:SharedWithDetails" minOccurs="0"/>
                <xsd:element ref="ns2:MediaServiceObjectDetectorVersions" minOccurs="0"/>
                <xsd:element ref="ns2:MediaServiceDateTaken" minOccurs="0"/>
                <xsd:element ref="ns2:MediaLengthInSeconds" minOccurs="0"/>
                <xsd:element ref="ns2:lcf76f155ced4ddcb4097134ff3c332f"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c3a69f-2dcb-4b24-b6c3-1ee2f4f3a8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17bbafba-6019-4d5f-9e43-ba43c471a47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4b0050-8a4e-4734-9125-088e71dcf15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8cc3a69f-2dcb-4b24-b6c3-1ee2f4f3a8b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D929A0-DE6C-41DF-9D6B-6616C42499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cc3a69f-2dcb-4b24-b6c3-1ee2f4f3a8b3"/>
    <ds:schemaRef ds:uri="3e4b0050-8a4e-4734-9125-088e71dcf1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D5FCE21-2A68-4824-9012-E2FC86AF9255}">
  <ds:schemaRefs>
    <ds:schemaRef ds:uri="http://schemas.microsoft.com/office/2006/metadata/properties"/>
    <ds:schemaRef ds:uri="http://schemas.microsoft.com/office/infopath/2007/PartnerControls"/>
    <ds:schemaRef ds:uri="http://schemas.microsoft.com/sharepoint/v3"/>
    <ds:schemaRef ds:uri="8cc3a69f-2dcb-4b24-b6c3-1ee2f4f3a8b3"/>
  </ds:schemaRefs>
</ds:datastoreItem>
</file>

<file path=customXml/itemProps3.xml><?xml version="1.0" encoding="utf-8"?>
<ds:datastoreItem xmlns:ds="http://schemas.openxmlformats.org/officeDocument/2006/customXml" ds:itemID="{1BDF1857-7442-443B-AADC-9B5D83D4527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Cover Page</vt:lpstr>
      <vt:lpstr>Pt 1 Summary of Data</vt:lpstr>
      <vt:lpstr>Pt 2 Premium and Claims</vt:lpstr>
      <vt:lpstr>Pt 3 Expense Allocation</vt:lpstr>
      <vt:lpstr>Pt 4 MLR Calculation</vt:lpstr>
      <vt:lpstr>Pt 5 Additional Responses</vt:lpstr>
      <vt:lpstr>Attestation</vt:lpstr>
      <vt:lpstr>Attestation!Print_Area</vt:lpstr>
      <vt:lpstr>'Cover Page'!Print_Area</vt:lpstr>
      <vt:lpstr>'Pt 1 Summary of Data'!Print_Area</vt:lpstr>
      <vt:lpstr>'Pt 2 Premium and Claims'!Print_Area</vt:lpstr>
      <vt:lpstr>'Pt 3 Expense Allocation'!Print_Area</vt:lpstr>
      <vt:lpstr>'Pt 4 MLR Calculation'!Print_Area</vt:lpstr>
      <vt:lpstr>'Pt 5 Additional Responses'!Print_Area</vt:lpstr>
      <vt:lpstr>'Pt 1 Summary of Data'!Print_Titles</vt:lpstr>
      <vt:lpstr>'Pt 2 Premium and Claims'!Print_Titles</vt:lpstr>
      <vt:lpstr>'Pt 4 MLR Calculation'!Print_Titles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2014-04-29T18:43:25Z</dcterms:created>
  <dcterms:modified xsi:type="dcterms:W3CDTF">2025-07-03T11:48:06Z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ContentTypeId">
    <vt:lpwstr>0x0101003DDDEAD7C6824348A23197544908B69B</vt:lpwstr>
  </property>
</Properties>
</file>