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filterPrivacy="1" codeName="ThisWorkbook" defaultThemeVersion="124226"/>
  <xr:revisionPtr revIDLastSave="57" documentId="8_{A9E52B08-D1BA-4EE9-B779-EA455A8ABD83}" xr6:coauthVersionLast="47" xr6:coauthVersionMax="47" xr10:uidLastSave="{49CE3A67-CC1D-4D92-8AFD-5F50DA8B02D6}"/>
  <bookViews>
    <workbookView xWindow="-120" yWindow="-120" windowWidth="29040" windowHeight="15720" tabRatio="818" xr2:uid="{00000000-000D-0000-FFFF-FFFF00000000}"/>
  </bookViews>
  <sheets>
    <sheet name="Cover Page" sheetId="32" r:id="rId1"/>
    <sheet name="Pt 1 Summary of Data" sheetId="4" r:id="rId2"/>
    <sheet name="Pt 2 Premium and Claims" sheetId="18" r:id="rId3"/>
    <sheet name="Pt 3 Expense Allocation" sheetId="30" r:id="rId4"/>
    <sheet name="Pt 4 MLR Calculation" sheetId="10" r:id="rId5"/>
    <sheet name="Pt 5 Additional Responses" sheetId="33" r:id="rId6"/>
    <sheet name="Attestation" sheetId="31" r:id="rId7"/>
  </sheets>
  <definedNames>
    <definedName name="BUSINESS_STATE_LIST">#REF!</definedName>
    <definedName name="_xlnm.Print_Area" localSheetId="6">Attestation!$B$1:$B$30</definedName>
    <definedName name="_xlnm.Print_Area" localSheetId="0">'Cover Page'!$A$1:$C$36</definedName>
    <definedName name="_xlnm.Print_Area" localSheetId="1">'Pt 1 Summary of Data'!$B$1:$P$60</definedName>
    <definedName name="_xlnm.Print_Area" localSheetId="2">'Pt 2 Premium and Claims'!$B$1:$P$59</definedName>
    <definedName name="_xlnm.Print_Area" localSheetId="3">'Pt 3 Expense Allocation'!$B$1:$D$87</definedName>
    <definedName name="_xlnm.Print_Area" localSheetId="4">'Pt 4 MLR Calculation'!$B$1:$AB$41</definedName>
    <definedName name="_xlnm.Print_Area" localSheetId="5">'Pt 5 Additional Responses'!$B$1:$C$49</definedName>
    <definedName name="_xlnm.Print_Titles" localSheetId="1">'Pt 1 Summary of Data'!$B:$D,'Pt 1 Summary of Data'!$1:$19</definedName>
    <definedName name="_xlnm.Print_Titles" localSheetId="2">'Pt 2 Premium and Claims'!$B:$D,'Pt 2 Premium and Claims'!$1:$20</definedName>
    <definedName name="_xlnm.Print_Titles" localSheetId="4">'Pt 4 MLR Calculation'!$B:$D,'Pt 4 MLR Calculation'!$1:$19</definedName>
    <definedName name="STATES_ONLY_LIST">#REF!</definedName>
    <definedName name="YEARS_LIST">#REF!</definedName>
    <definedName name="YES_NO_LIST">#REF!</definedName>
  </definedNames>
  <calcPr calcId="191028" concurrentManualCount="1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8" i="10" l="1"/>
  <c r="J28" i="10"/>
  <c r="E44" i="4"/>
  <c r="I23" i="10"/>
  <c r="Y28" i="10"/>
  <c r="Y23" i="10"/>
  <c r="U23" i="10"/>
  <c r="U28" i="10"/>
  <c r="Q28" i="10"/>
  <c r="Q23" i="10"/>
  <c r="M28" i="10"/>
  <c r="M23" i="10"/>
  <c r="O19" i="18"/>
  <c r="P19" i="18"/>
  <c r="M19" i="18"/>
  <c r="N19" i="18"/>
  <c r="K19" i="18"/>
  <c r="L19" i="18"/>
  <c r="I19" i="18"/>
  <c r="J19" i="18"/>
  <c r="G19" i="18"/>
  <c r="H19" i="18"/>
  <c r="E19" i="18"/>
  <c r="F19" i="18"/>
  <c r="M18" i="4"/>
  <c r="N18" i="4"/>
  <c r="O18" i="4"/>
  <c r="P18" i="4"/>
  <c r="K18" i="4"/>
  <c r="L18" i="4"/>
  <c r="I18" i="4"/>
  <c r="J18" i="4"/>
  <c r="G18" i="4"/>
  <c r="H18" i="4"/>
  <c r="E28" i="10"/>
  <c r="F23" i="10"/>
  <c r="E23" i="10"/>
  <c r="E18" i="4"/>
  <c r="E50" i="4"/>
  <c r="F18" i="4"/>
  <c r="J23" i="10"/>
  <c r="Z28" i="10"/>
  <c r="R28" i="10"/>
  <c r="Z23" i="10"/>
  <c r="AB23" i="10" s="1"/>
  <c r="V23" i="10"/>
  <c r="X23" i="10" s="1"/>
  <c r="V28" i="10"/>
  <c r="N23" i="10"/>
  <c r="R23" i="10"/>
  <c r="N28" i="10"/>
  <c r="F28" i="10"/>
  <c r="H49" i="4"/>
  <c r="K30" i="10"/>
  <c r="L30" i="10"/>
  <c r="L49" i="4"/>
  <c r="E49" i="4"/>
  <c r="P49" i="4"/>
  <c r="AA30" i="10"/>
  <c r="AB30" i="10"/>
  <c r="O49" i="4"/>
  <c r="N49" i="4"/>
  <c r="W30" i="10"/>
  <c r="X30" i="10"/>
  <c r="M49" i="4"/>
  <c r="K49" i="4"/>
  <c r="J49" i="4"/>
  <c r="O30" i="10"/>
  <c r="P30" i="10"/>
  <c r="I49" i="4"/>
  <c r="G49" i="4"/>
  <c r="F49" i="4"/>
  <c r="G30" i="10"/>
  <c r="H30" i="10"/>
  <c r="E51" i="18"/>
  <c r="E24" i="4"/>
  <c r="H6" i="4"/>
  <c r="N35" i="4"/>
  <c r="W27" i="10" s="1"/>
  <c r="X27" i="10" s="1"/>
  <c r="H21" i="4"/>
  <c r="K26" i="10"/>
  <c r="L26" i="10"/>
  <c r="H51" i="18"/>
  <c r="H24" i="4"/>
  <c r="K22" i="10"/>
  <c r="L22" i="10"/>
  <c r="F51" i="18"/>
  <c r="F24" i="4"/>
  <c r="D6" i="10"/>
  <c r="E21" i="4"/>
  <c r="P51" i="18"/>
  <c r="P24" i="4"/>
  <c r="AA22" i="10"/>
  <c r="AB22" i="10"/>
  <c r="O51" i="18"/>
  <c r="O24" i="4" s="1"/>
  <c r="N51" i="18"/>
  <c r="N24" i="4"/>
  <c r="W22" i="10"/>
  <c r="X22" i="10"/>
  <c r="M51" i="18"/>
  <c r="M24" i="4" s="1"/>
  <c r="L51" i="18"/>
  <c r="L24" i="4" s="1"/>
  <c r="S22" i="10" s="1"/>
  <c r="K51" i="18"/>
  <c r="K24" i="4" s="1"/>
  <c r="J51" i="18"/>
  <c r="J24" i="4"/>
  <c r="O22" i="10"/>
  <c r="P22" i="10"/>
  <c r="I51" i="18"/>
  <c r="I24" i="4"/>
  <c r="G51" i="18"/>
  <c r="G24" i="4"/>
  <c r="P21" i="4"/>
  <c r="AA26" i="10" s="1"/>
  <c r="O21" i="4"/>
  <c r="N21" i="4"/>
  <c r="W26" i="10" s="1"/>
  <c r="M21" i="4"/>
  <c r="L21" i="4"/>
  <c r="S26" i="10" s="1"/>
  <c r="K21" i="4"/>
  <c r="J21" i="4"/>
  <c r="O26" i="10"/>
  <c r="P26" i="10"/>
  <c r="I21" i="4"/>
  <c r="G21" i="4"/>
  <c r="F21" i="4"/>
  <c r="G26" i="10"/>
  <c r="H26" i="10"/>
  <c r="P44" i="4"/>
  <c r="O44" i="4"/>
  <c r="N44" i="4"/>
  <c r="M44" i="4"/>
  <c r="L44" i="4"/>
  <c r="K44" i="4"/>
  <c r="D12" i="4"/>
  <c r="B12" i="33"/>
  <c r="B10" i="33"/>
  <c r="B8" i="33"/>
  <c r="B6" i="33"/>
  <c r="J44" i="4"/>
  <c r="I44" i="4"/>
  <c r="H44" i="4"/>
  <c r="G44" i="4"/>
  <c r="F44" i="4"/>
  <c r="B12" i="31"/>
  <c r="B10" i="31"/>
  <c r="B8" i="31"/>
  <c r="B6" i="31"/>
  <c r="D12" i="10"/>
  <c r="D10" i="10"/>
  <c r="D8" i="10"/>
  <c r="B12" i="30"/>
  <c r="B10" i="30"/>
  <c r="B8" i="30"/>
  <c r="B6" i="30"/>
  <c r="D12" i="18"/>
  <c r="D10" i="18"/>
  <c r="D8" i="18"/>
  <c r="D6" i="18"/>
  <c r="D10" i="4"/>
  <c r="D8" i="4"/>
  <c r="D6" i="4"/>
  <c r="S30" i="10"/>
  <c r="T30" i="10"/>
  <c r="G22" i="10"/>
  <c r="H22" i="10"/>
  <c r="O35" i="4"/>
  <c r="G35" i="4"/>
  <c r="H35" i="4"/>
  <c r="K27" i="10"/>
  <c r="L27" i="10"/>
  <c r="L28" i="10"/>
  <c r="P35" i="4"/>
  <c r="AA27" i="10" s="1"/>
  <c r="AB27" i="10" s="1"/>
  <c r="M35" i="4"/>
  <c r="L35" i="4"/>
  <c r="S27" i="10" s="1"/>
  <c r="T27" i="10" s="1"/>
  <c r="F35" i="4"/>
  <c r="G27" i="10"/>
  <c r="H27" i="10"/>
  <c r="H28" i="10"/>
  <c r="E35" i="4"/>
  <c r="AA23" i="10"/>
  <c r="W23" i="10"/>
  <c r="O23" i="10"/>
  <c r="P23" i="10"/>
  <c r="K23" i="10"/>
  <c r="L23" i="10"/>
  <c r="K35" i="4"/>
  <c r="I35" i="4"/>
  <c r="J35" i="4"/>
  <c r="O27" i="10"/>
  <c r="P27" i="10"/>
  <c r="P28" i="10"/>
  <c r="G23" i="10"/>
  <c r="H23" i="10"/>
  <c r="H33" i="10"/>
  <c r="K28" i="10"/>
  <c r="G28" i="10"/>
  <c r="L33" i="10"/>
  <c r="P33" i="10"/>
  <c r="O28" i="10"/>
  <c r="W28" i="10" l="1"/>
  <c r="S23" i="10"/>
  <c r="T23" i="10" s="1"/>
  <c r="T22" i="10"/>
  <c r="AA28" i="10"/>
  <c r="AB26" i="10"/>
  <c r="AB28" i="10" s="1"/>
  <c r="AB33" i="10" s="1"/>
  <c r="X26" i="10"/>
  <c r="X28" i="10" s="1"/>
  <c r="X33" i="10" s="1"/>
  <c r="S28" i="10"/>
  <c r="T26" i="10"/>
  <c r="T28" i="10" s="1"/>
  <c r="T33" i="10" s="1"/>
</calcChain>
</file>

<file path=xl/sharedStrings.xml><?xml version="1.0" encoding="utf-8"?>
<sst xmlns="http://schemas.openxmlformats.org/spreadsheetml/2006/main" count="314" uniqueCount="178">
  <si>
    <t>Department of Managed Health Care/Department of Insurance</t>
  </si>
  <si>
    <t xml:space="preserve">Medical Loss Ratio Reporting Form </t>
  </si>
  <si>
    <t>Dental Coverage</t>
  </si>
  <si>
    <t>1.</t>
  </si>
  <si>
    <t>MLR Reporting Year</t>
  </si>
  <si>
    <t>2024</t>
  </si>
  <si>
    <t>2.</t>
  </si>
  <si>
    <t>DMHC Health Plan ID / CDI NAIC No.</t>
  </si>
  <si>
    <t>3.</t>
  </si>
  <si>
    <t>Legal Name</t>
  </si>
  <si>
    <t>Aetna Life Insurance Company</t>
  </si>
  <si>
    <t>4.</t>
  </si>
  <si>
    <t>DBA</t>
  </si>
  <si>
    <t>5.</t>
  </si>
  <si>
    <t>Federal Tax Exempt Status? Please enter Yes or No</t>
  </si>
  <si>
    <t>No</t>
  </si>
  <si>
    <t>Cell Key:</t>
  </si>
  <si>
    <t>Blank cells require input from Health plan or Health insurer</t>
  </si>
  <si>
    <t>Version 4.22.15</t>
  </si>
  <si>
    <t>Revised Version 5.26.15</t>
  </si>
  <si>
    <t>Revised Version 4.15.16 corrected dates for Cycle Year (CY)2015-2016 on TABs Parts 1, 2 and 4.</t>
  </si>
  <si>
    <t>Revised Version 5.10.17 12/31 and 3/31 Columns years to be auto populated on TABs Parts 1 and 2.</t>
  </si>
  <si>
    <t>Version 12.16.21: updated Cover Page: Line 2: DMHC Health Plan ID / CDI NAIC No.</t>
  </si>
  <si>
    <t>Medical Loss Ratio Reporting Form: Dental Coverage</t>
  </si>
  <si>
    <t>Part 1 - Summary of Data</t>
  </si>
  <si>
    <t>Health Plan ID</t>
  </si>
  <si>
    <t xml:space="preserve">Federal Tax Exempt </t>
  </si>
  <si>
    <t>dBA</t>
  </si>
  <si>
    <t>Part 1</t>
  </si>
  <si>
    <t>Health Insurance Coverage</t>
  </si>
  <si>
    <t>DHMO Products</t>
  </si>
  <si>
    <t>DPPO &amp; Indemnity Products</t>
  </si>
  <si>
    <t>Individual</t>
  </si>
  <si>
    <t>Small Group</t>
  </si>
  <si>
    <t>Large Group</t>
  </si>
  <si>
    <t xml:space="preserve">Total as of </t>
  </si>
  <si>
    <r>
      <t xml:space="preserve">Part 1
</t>
    </r>
    <r>
      <rPr>
        <b/>
        <sz val="12"/>
        <color rgb="FFC00000"/>
        <rFont val="Arial"/>
        <family val="2"/>
      </rPr>
      <t xml:space="preserve">NOTE: REFER TO MLR INSTRUCTIONS FOR IMPORTANT </t>
    </r>
  </si>
  <si>
    <t>INFORMATION ABOUT COMPLETING EACH COLUMN AND ROW.</t>
  </si>
  <si>
    <t>Premium</t>
  </si>
  <si>
    <t>Total direct premium earned</t>
  </si>
  <si>
    <t>Claims</t>
  </si>
  <si>
    <t>Total incurred claims (MLR Form Part 2, Line 2.11)</t>
  </si>
  <si>
    <t>Federal and State Taxes and Licensing or Regulatory Fees</t>
  </si>
  <si>
    <t xml:space="preserve">Federal taxes and assessments incurred by the reporting health plan or health insurer during the MLR reporting year </t>
  </si>
  <si>
    <t xml:space="preserve">  3.1 a  Federal income taxes deductible from premium in MLR calculations </t>
  </si>
  <si>
    <t xml:space="preserve">  3.1 b  Other Federal Taxes (other than income tax) and assessments deductible from premium</t>
  </si>
  <si>
    <t>State insurance, premium and other taxes incurred by the reporting health plan or heath insurer during the MLR reporting year (deductible from premium in MLR calculation)</t>
  </si>
  <si>
    <t xml:space="preserve">  3.2 a   State income, excise, business, and other taxes</t>
  </si>
  <si>
    <t xml:space="preserve">  3.2 b   State premium taxes </t>
  </si>
  <si>
    <t xml:space="preserve">  3.2 c   Community benefit expenditures </t>
  </si>
  <si>
    <t>Regulatory authority licenses and fees</t>
  </si>
  <si>
    <t>Total Federal and State Taxes and fees to be excluded from premium</t>
  </si>
  <si>
    <t xml:space="preserve">Non-Claims Costs </t>
  </si>
  <si>
    <t>Direct sales salaries and benefits</t>
  </si>
  <si>
    <t>Agents and brokers fees and commissions</t>
  </si>
  <si>
    <t>Other taxes</t>
  </si>
  <si>
    <t xml:space="preserve">4.3a   Taxes and assessments (exclude amounts reported in Section 3 or Line 10) 
</t>
  </si>
  <si>
    <t>4.3b   Fines and penalties of regulatory authorities (exclude amounts reported in Line 3.3)</t>
  </si>
  <si>
    <t>Other general and administrative expenses</t>
  </si>
  <si>
    <t>Total non-claims costs</t>
  </si>
  <si>
    <t xml:space="preserve">Other Indicators or information </t>
  </si>
  <si>
    <t>Number of covered lives</t>
  </si>
  <si>
    <t>Member months</t>
  </si>
  <si>
    <t>Number of life-years</t>
  </si>
  <si>
    <t>6.</t>
  </si>
  <si>
    <t xml:space="preserve">Net investment income and other gain / (loss) </t>
  </si>
  <si>
    <t>7.</t>
  </si>
  <si>
    <t xml:space="preserve">Other Federal income taxes (exclude taxes on Line 3.1a and 3.1b) </t>
  </si>
  <si>
    <t>Cell Keys:</t>
  </si>
  <si>
    <t xml:space="preserve">Grey cells require no data input </t>
  </si>
  <si>
    <t>Pink cells require no data input - locked down</t>
  </si>
  <si>
    <t>Blue cells: computed cell (formula cell)</t>
  </si>
  <si>
    <t>Part 2 - Premium and Claims</t>
  </si>
  <si>
    <t>Part 2</t>
  </si>
  <si>
    <r>
      <t xml:space="preserve">Part 2
</t>
    </r>
    <r>
      <rPr>
        <b/>
        <sz val="12"/>
        <color rgb="FFC00000"/>
        <rFont val="Arial"/>
        <family val="2"/>
      </rPr>
      <t xml:space="preserve">NOTE: REFER TO MLR INSTRUCTIONS FOR IMPORTANT </t>
    </r>
  </si>
  <si>
    <t>Premium:</t>
  </si>
  <si>
    <t>Direct premium written</t>
  </si>
  <si>
    <t>Unearned premium prior year</t>
  </si>
  <si>
    <t>Unearned premium MLR Reporting year</t>
  </si>
  <si>
    <t>Premium balances written off</t>
  </si>
  <si>
    <t>Claims:</t>
  </si>
  <si>
    <t>Claims Paid</t>
  </si>
  <si>
    <t>2.1a  Claims paid during the MLR reporting year regardless of incurred date</t>
  </si>
  <si>
    <t>2.1b  Claims incurred only during the MLR reporting year, paid through 3/31 of the following year</t>
  </si>
  <si>
    <t>Direct claim liability</t>
  </si>
  <si>
    <t>2.2a Liability as of 12/31 of MLR reporting year for all claims regardless of incurred date</t>
  </si>
  <si>
    <t>2.2b Liability for claims incurred only during the MLR reporting year, calculated as of 3/31 of the following year</t>
  </si>
  <si>
    <t>Direct claim liability prior year</t>
  </si>
  <si>
    <t>Direct claim reserves</t>
  </si>
  <si>
    <t>2.4a Reserves as of 12/31 of MLR reporting year for all claims regardless of incurred date</t>
  </si>
  <si>
    <t>2.4b Reserves for claims incurred only during the MLR reporting year, calculated as of 3/31 of the following year</t>
  </si>
  <si>
    <t>Direct claim reserves prior year</t>
  </si>
  <si>
    <t>Experience rating refunds (rate credits) paid</t>
  </si>
  <si>
    <t>2.6a Experience rating refunds, with all incurred dates, paid in the MLR reporting year</t>
  </si>
  <si>
    <t>2.6b Experience rating refunds associated with premium earned only in the reporting year and paid through 3/31 of the following year</t>
  </si>
  <si>
    <t>Reserve for experience rating refunds (rate credits)</t>
  </si>
  <si>
    <t>2.7a Reserved in MLR reporting year regardless of incurred date</t>
  </si>
  <si>
    <t>2.7b Reserves specific to the MLR reporting year through 3/31 of the following year</t>
  </si>
  <si>
    <t>2.8</t>
  </si>
  <si>
    <t>Reserve for experience rating refunds (rate credits) prior year</t>
  </si>
  <si>
    <t>Incurred dental incentive pool and bonuses</t>
  </si>
  <si>
    <t>2.9a  Paid dental incentive pools and bonuses MLR Reporting year</t>
  </si>
  <si>
    <t>2.9b  Accrued dental incentive pools and bonuses MLR Reporting year</t>
  </si>
  <si>
    <t>2.9c  Accrued dental incentive pools and bonuses prior year</t>
  </si>
  <si>
    <t>2.10</t>
  </si>
  <si>
    <t>Contingent benefit and lawsuit reserves</t>
  </si>
  <si>
    <t>2.11</t>
  </si>
  <si>
    <t xml:space="preserve">Total incurred claims </t>
  </si>
  <si>
    <t>Grey cells require no data input</t>
  </si>
  <si>
    <t xml:space="preserve">Medical Loss Ratio Reporting Form: Dental Coverage </t>
  </si>
  <si>
    <t>Part 3 - Expense Allocation</t>
  </si>
  <si>
    <t>Part 3</t>
  </si>
  <si>
    <t>Description of Expense Element (by Type)</t>
  </si>
  <si>
    <t>NEW</t>
  </si>
  <si>
    <t>Detailed Description of Expense Allocation Methods</t>
  </si>
  <si>
    <t>1.  Incurred Claims</t>
  </si>
  <si>
    <t>Including paid claims and claim liabilities.</t>
  </si>
  <si>
    <t>The overall allocation of incurred claims [which includes lines 2.1 through 2.11] is based on a two part method: (1) paid claims are directly assigned to each plan and market (MLR pool) and (2) the reserves that complete the paid claims into incurred claims, as well as other provider liabilities, were allocated based on paid claims.</t>
  </si>
  <si>
    <t>2.  Federal and State Taxes and Licensing or Regulatory Fees</t>
  </si>
  <si>
    <t>2.a Federal taxes and assessments</t>
  </si>
  <si>
    <t xml:space="preserve">Federal taxes and assessments included line 3.1 is comprised of federal income taxes (FIT) and the Affordable Care Act section 9010 fee.  Line 3.1 includes Federal taxes and assessments allocated to health insurance coverage reported under section 2718 of the PHS Act.  The only federal taxes excluded from line 3.1 are FIT on investment income and capital gains as required by regulation (45 CFR Section 158, Preamble II.C.8.)
</t>
  </si>
  <si>
    <t>Federal Income Taxes:  The FIT included on line 3.1 is computed by applying the statutory income tax rate to the pretax income derived from the Dental coverage.  Pretax income or loss is derived from Californaia dental premiums less California dental claims and other allocated expenses.  Expenses that are applicable to the dental coverage are allocated based upon a direct written premium ratio.</t>
  </si>
  <si>
    <t>The Affordable Care Act section 9010 Fee:  The ACA section 9010 fee included on line 3.1b equals the currect year fee accrued on the Annual Statement allocated based upon a premium ratio that excludes premiums from insurance coverage not subject the the ACA section 9010 fee.</t>
  </si>
  <si>
    <t>2.b State insurance, premium and other taxes</t>
  </si>
  <si>
    <t xml:space="preserve">State insurance, premium and other taxes included on line 3.2 is comprised of franchise taxes, income taxes, and other taxes and includes all State taxes allocated to health insurance coverage reported under section 2718 of the PHS Act.  The only state taxes excluded from line 3.2 are certain sales taxes as required by regulation (45 CFR Section 158.162(b)(2)(i)).  </t>
  </si>
  <si>
    <t>State, Franchise and Other Taxes:  State, franchise and other taxes included in line 3.2a are allocated to each market in each State based on a direct written premium ratio.</t>
  </si>
  <si>
    <t>State Premium Taxes:  Premium taxes included in line 3.2b are allocated to each health insurance market in each State based on the relative taxable premium reported for each health insurance market to the total taxable premium for all markets for all states for the reporting issuer.</t>
  </si>
  <si>
    <t xml:space="preserve">2.c Community benefit expenditures </t>
  </si>
  <si>
    <t>2.d Regulatory authority licenses and fees</t>
  </si>
  <si>
    <t xml:space="preserve">Regulatory authority licenses and fees included on line 3.3 is comprised of state regulatory licenses and fees allocated to health insurance coverage reported under section 2718 of the PHS Act.  </t>
  </si>
  <si>
    <t>Where applicable, expenses were allocated to state and market (MLR pools) based upon a direct written premium ratio.</t>
  </si>
  <si>
    <t>3.  Non-Claims costs</t>
  </si>
  <si>
    <t>3.a Direct sales salaries and benefits</t>
  </si>
  <si>
    <t>Including compensation to employees engaged in soliciting and generating sales to policyholders</t>
  </si>
  <si>
    <t>Direct sales salaries and benefits are allocated to legal entity consistent with SSAP 70 and allocation methodologies used historically for other financial reporting purposes.  Expenses are then allocated to each state and market (MLR pool) based upon a direct written premium ratio.</t>
  </si>
  <si>
    <t>3.b Agents and brokers fees and commissions</t>
  </si>
  <si>
    <t>Including expense incurred by the issuer payable to a licensed agent, broker, or producer who is not an employee of the issuer in relation to the sale and solicitation of policies for the company.</t>
  </si>
  <si>
    <t>Agent and broker fees and commissions are allocated to legal entity consistent with SSAP 70 and allocation methodologies used historically for other financial reporting purposes.  Expenses are then directly assigned to each state and allocated to each market based upon percentage of fees and commissions that were paid by the legal entity in each Aetna market. Fees which were not a condition of issuing coverage do not constitute “premiums” and for that reason were not allocated.</t>
  </si>
  <si>
    <t>3.c Other taxes</t>
  </si>
  <si>
    <t>3.d Other general and administrative expenses</t>
  </si>
  <si>
    <t>Other general and administrative expenses are allocated to legal entity consistent with SSAP 70 and allocation methodologies used historically for other financial reporting purposes.  Expenses are then allocated to each state and market (MLR pool) based upon a direct written premium ratio.</t>
  </si>
  <si>
    <t/>
  </si>
  <si>
    <t>Part 4 - MLR Calculation</t>
  </si>
  <si>
    <t>Part 4</t>
  </si>
  <si>
    <r>
      <t>Part 4</t>
    </r>
    <r>
      <rPr>
        <b/>
        <sz val="12"/>
        <color rgb="FFC00000"/>
        <rFont val="Arial"/>
        <family val="2"/>
      </rPr>
      <t xml:space="preserve">
NOTE: REFER TO MLR INSTRUCTIONS FOR IMPORTANT </t>
    </r>
  </si>
  <si>
    <t>PY2</t>
  </si>
  <si>
    <t>PY1</t>
  </si>
  <si>
    <t>CY</t>
  </si>
  <si>
    <t xml:space="preserve">Total </t>
  </si>
  <si>
    <t>Total</t>
  </si>
  <si>
    <t>Medical Loss Ratio Numerator</t>
  </si>
  <si>
    <t>Adjusted incurred claims as reported on MLR Form for prior year(s)</t>
  </si>
  <si>
    <t>Adjusted incurred claims as of 3/31 of the year following the MLR reporting year (Part 1 Line 2.1)</t>
  </si>
  <si>
    <t>MLR numerator (Line 1.2)</t>
  </si>
  <si>
    <t xml:space="preserve">  </t>
  </si>
  <si>
    <t>Medical Loss Ratio Denominator</t>
  </si>
  <si>
    <t>Premium earned (Part 1 Line 1.1)</t>
  </si>
  <si>
    <t>Federal and State taxes and licensing or regulatory fees ( Part 1 Line 3.4)</t>
  </si>
  <si>
    <t xml:space="preserve">MLR Denominator (Line 2.1 - Line 2.2) </t>
  </si>
  <si>
    <t>Life-years (Part 1 Line 5.3)</t>
  </si>
  <si>
    <t>MLR Calculation (for Health plans or health insurers with at least 1,000 life years in the Total column of Line 3.1)</t>
  </si>
  <si>
    <t>MLR</t>
  </si>
  <si>
    <t>Part 5 - Additional Responses</t>
  </si>
  <si>
    <t>Part 5</t>
  </si>
  <si>
    <t xml:space="preserve">Tax Rate </t>
  </si>
  <si>
    <t xml:space="preserve">1. If a health plan or health insurer uses the hightest premium tax rate in the State, the health plan or health insurer must report applicable highest State health premium tax rate. </t>
  </si>
  <si>
    <t>2. If the health plan or health insurer included deferred experience for prior year and excluded deferred experience for current year, provide the total direct written premium and total incurred claims for the deferred experience by market.</t>
  </si>
  <si>
    <t>Deferred experience for prior year</t>
  </si>
  <si>
    <t>Deferred experience for current year</t>
  </si>
  <si>
    <t>3. If the health plan or health insurer novated any business in the MLR reporting year effective during the reporting year provide the name of the entity to whom year business was sold or transferred and the date of the sale or transfer.</t>
  </si>
  <si>
    <t>Name of Entity to whom business was sold or transferred</t>
  </si>
  <si>
    <t>Effective date of sale or transfer</t>
  </si>
  <si>
    <t>Department of Managed Health Care</t>
  </si>
  <si>
    <t>Attestation</t>
  </si>
  <si>
    <t>Attestation Statement</t>
  </si>
  <si>
    <t>The officers of this reporting Health plan being duly sworn, each attest that he/she is the described officer of the reporting Health plan, and that this MLR Reporting Form, the Company/Health plan Associations, and any supplemental submission that the Health plan includes are full and true statements of all the elements included therein for the MLR reporting year stated above, and that the MLR Reporting Form has been completed in accordance with the Department of Managed Health Care’s guidance and reporting instructions, according to the best of his/her information, knowledge and belief.  Furthermore, the scope of this attestation by the described officer includes any related electronic filings and postings for the MLR reporting year stated above and which are required by Department of Managed Health Care.</t>
  </si>
  <si>
    <t>Chief Executive Officer/President</t>
  </si>
  <si>
    <t>Chief Financial Officer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</si>
</sst>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_(&quot;$&quot;* #,##0;[Red]\ _(&quot;$&quot;* \(#,##0\);"/>
    <numFmt numFmtId="167" formatCode="0.0%"/>
  </numFmts>
  <fonts count="4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sz val="10"/>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b/>
      <sz val="10"/>
      <color indexed="8"/>
      <name val="Arial"/>
      <family val="2"/>
    </font>
    <font>
      <sz val="10"/>
      <color indexed="10"/>
      <name val="Arial"/>
      <family val="2"/>
    </font>
    <font>
      <sz val="8"/>
      <name val="Arial"/>
      <family val="2"/>
    </font>
    <font>
      <b/>
      <sz val="10"/>
      <name val="Arial"/>
      <family val="2"/>
    </font>
    <font>
      <sz val="8"/>
      <name val="Arial"/>
      <family val="2"/>
    </font>
    <font>
      <sz val="11"/>
      <color theme="1"/>
      <name val="Calibri"/>
      <family val="2"/>
      <scheme val="minor"/>
    </font>
    <font>
      <sz val="10"/>
      <color theme="1"/>
      <name val="Arial"/>
      <family val="2"/>
    </font>
    <font>
      <b/>
      <sz val="48"/>
      <name val="Arial"/>
      <family val="2"/>
    </font>
    <font>
      <b/>
      <sz val="20"/>
      <name val="Arial"/>
      <family val="2"/>
    </font>
    <font>
      <sz val="12"/>
      <name val="Arial"/>
      <family val="2"/>
    </font>
    <font>
      <b/>
      <sz val="12"/>
      <name val="Arial"/>
      <family val="2"/>
    </font>
    <font>
      <b/>
      <sz val="12"/>
      <color indexed="8"/>
      <name val="Arial"/>
      <family val="2"/>
    </font>
    <font>
      <sz val="12"/>
      <color theme="0"/>
      <name val="Arial"/>
      <family val="2"/>
    </font>
    <font>
      <i/>
      <sz val="12"/>
      <name val="Arial"/>
      <family val="2"/>
    </font>
    <font>
      <sz val="12"/>
      <color indexed="10"/>
      <name val="Arial"/>
      <family val="2"/>
    </font>
    <font>
      <sz val="12"/>
      <color rgb="FFFFFF00"/>
      <name val="Arial"/>
      <family val="2"/>
    </font>
    <font>
      <sz val="12"/>
      <color theme="1"/>
      <name val="Arial"/>
      <family val="2"/>
    </font>
    <font>
      <b/>
      <sz val="18"/>
      <name val="Arial"/>
      <family val="2"/>
    </font>
    <font>
      <b/>
      <sz val="12"/>
      <color rgb="FFC00000"/>
      <name val="Arial"/>
      <family val="2"/>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249977111117893"/>
        <bgColor indexed="64"/>
      </patternFill>
    </fill>
    <fill>
      <patternFill patternType="solid">
        <fgColor theme="0" tint="-0.49998474074526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0" tint="-0.24994659260841701"/>
        <bgColor indexed="64"/>
      </patternFill>
    </fill>
    <fill>
      <patternFill patternType="solid">
        <fgColor theme="5" tint="0.79995117038483843"/>
        <bgColor indexed="64"/>
      </patternFill>
    </fill>
    <fill>
      <patternFill patternType="solid">
        <fgColor theme="9" tint="0.39997558519241921"/>
        <bgColor indexed="64"/>
      </patternFill>
    </fill>
    <fill>
      <patternFill patternType="solid">
        <fgColor theme="6" tint="0.59999389629810485"/>
        <bgColor indexed="64"/>
      </patternFill>
    </fill>
  </fills>
  <borders count="9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right/>
      <top style="thin">
        <color indexed="64"/>
      </top>
      <bottom/>
      <diagonal/>
    </border>
    <border>
      <left/>
      <right style="medium">
        <color indexed="64"/>
      </right>
      <top style="medium">
        <color indexed="64"/>
      </top>
      <bottom/>
      <diagonal/>
    </border>
    <border>
      <left/>
      <right style="hair">
        <color indexed="64"/>
      </right>
      <top/>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style="hair">
        <color indexed="64"/>
      </right>
      <top style="thin">
        <color indexed="64"/>
      </top>
      <bottom/>
      <diagonal/>
    </border>
    <border>
      <left/>
      <right style="medium">
        <color indexed="64"/>
      </right>
      <top style="thin">
        <color indexed="64"/>
      </top>
      <bottom/>
      <diagonal/>
    </border>
    <border>
      <left/>
      <right/>
      <top/>
      <bottom style="medium">
        <color indexed="64"/>
      </bottom>
      <diagonal/>
    </border>
    <border>
      <left/>
      <right/>
      <top/>
      <bottom style="thin">
        <color indexed="64"/>
      </bottom>
      <diagonal/>
    </border>
    <border>
      <left/>
      <right/>
      <top style="medium">
        <color indexed="64"/>
      </top>
      <bottom/>
      <diagonal/>
    </border>
    <border>
      <left style="medium">
        <color indexed="64"/>
      </left>
      <right/>
      <top style="medium">
        <color indexed="64"/>
      </top>
      <bottom/>
      <diagonal/>
    </border>
    <border>
      <left style="hair">
        <color indexed="64"/>
      </left>
      <right style="hair">
        <color indexed="64"/>
      </right>
      <top/>
      <bottom style="thin">
        <color indexed="64"/>
      </bottom>
      <diagonal/>
    </border>
    <border>
      <left style="medium">
        <color indexed="64"/>
      </left>
      <right style="hair">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style="hair">
        <color indexed="64"/>
      </left>
      <right style="medium">
        <color indexed="64"/>
      </right>
      <top/>
      <bottom style="medium">
        <color indexed="64"/>
      </bottom>
      <diagonal/>
    </border>
    <border>
      <left style="medium">
        <color indexed="64"/>
      </left>
      <right/>
      <top/>
      <bottom style="thin">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style="medium">
        <color indexed="64"/>
      </left>
      <right style="hair">
        <color indexed="64"/>
      </right>
      <top style="medium">
        <color indexed="64"/>
      </top>
      <bottom/>
      <diagonal/>
    </border>
    <border>
      <left style="hair">
        <color indexed="64"/>
      </left>
      <right/>
      <top/>
      <bottom/>
      <diagonal/>
    </border>
    <border>
      <left style="hair">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hair">
        <color indexed="64"/>
      </bottom>
      <diagonal/>
    </border>
    <border>
      <left/>
      <right/>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hair">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23"/>
      </left>
      <right style="medium">
        <color indexed="64"/>
      </right>
      <top style="medium">
        <color indexed="64"/>
      </top>
      <bottom/>
      <diagonal/>
    </border>
    <border>
      <left/>
      <right style="hair">
        <color indexed="64"/>
      </right>
      <top/>
      <bottom style="thin">
        <color indexed="64"/>
      </bottom>
      <diagonal/>
    </border>
    <border>
      <left/>
      <right style="hair">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hair">
        <color indexed="64"/>
      </right>
      <top style="medium">
        <color indexed="64"/>
      </top>
      <bottom style="thin">
        <color indexed="64"/>
      </bottom>
      <diagonal/>
    </border>
  </borders>
  <cellStyleXfs count="466">
    <xf numFmtId="0" fontId="0" fillId="0" borderId="0"/>
    <xf numFmtId="0" fontId="6" fillId="2" borderId="0" applyNumberFormat="0" applyBorder="0" applyAlignment="0" applyProtection="0"/>
    <xf numFmtId="0" fontId="6" fillId="2"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10" fillId="21" borderId="2" applyNumberFormat="0" applyAlignment="0" applyProtection="0"/>
    <xf numFmtId="0" fontId="10" fillId="21" borderId="2" applyNumberFormat="0" applyAlignment="0" applyProtection="0"/>
    <xf numFmtId="43" fontId="5" fillId="0" borderId="0" applyFont="0" applyFill="0" applyBorder="0" applyAlignment="0" applyProtection="0"/>
    <xf numFmtId="43" fontId="5" fillId="0" borderId="0" applyFont="0" applyFill="0" applyBorder="0" applyAlignment="0" applyProtection="0"/>
    <xf numFmtId="43" fontId="1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3" fillId="4" borderId="0" applyNumberFormat="0" applyBorder="0" applyAlignment="0" applyProtection="0"/>
    <xf numFmtId="0" fontId="13" fillId="4" borderId="0" applyNumberFormat="0" applyBorder="0" applyAlignment="0" applyProtection="0"/>
    <xf numFmtId="0" fontId="14" fillId="0" borderId="3" applyNumberFormat="0" applyFill="0" applyAlignment="0" applyProtection="0"/>
    <xf numFmtId="0" fontId="14" fillId="0" borderId="3" applyNumberFormat="0" applyFill="0" applyAlignment="0" applyProtection="0"/>
    <xf numFmtId="0" fontId="15" fillId="0" borderId="4" applyNumberFormat="0" applyFill="0" applyAlignment="0" applyProtection="0"/>
    <xf numFmtId="0" fontId="15" fillId="0" borderId="4" applyNumberFormat="0" applyFill="0" applyAlignment="0" applyProtection="0"/>
    <xf numFmtId="0" fontId="16" fillId="0" borderId="5" applyNumberFormat="0" applyFill="0" applyAlignment="0" applyProtection="0"/>
    <xf numFmtId="0" fontId="16" fillId="0" borderId="5" applyNumberFormat="0" applyFill="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7" fillId="7" borderId="1" applyNumberFormat="0" applyAlignment="0" applyProtection="0"/>
    <xf numFmtId="0" fontId="17" fillId="7" borderId="1" applyNumberFormat="0" applyAlignment="0" applyProtection="0"/>
    <xf numFmtId="0" fontId="17" fillId="7" borderId="1" applyNumberFormat="0" applyAlignment="0" applyProtection="0"/>
    <xf numFmtId="0" fontId="17" fillId="7" borderId="1" applyNumberFormat="0" applyAlignment="0" applyProtection="0"/>
    <xf numFmtId="0" fontId="17" fillId="7" borderId="1" applyNumberFormat="0" applyAlignment="0" applyProtection="0"/>
    <xf numFmtId="0" fontId="17" fillId="7" borderId="1" applyNumberFormat="0" applyAlignment="0" applyProtection="0"/>
    <xf numFmtId="0" fontId="17" fillId="7" borderId="1" applyNumberFormat="0" applyAlignment="0" applyProtection="0"/>
    <xf numFmtId="0" fontId="17" fillId="7" borderId="1" applyNumberFormat="0" applyAlignment="0" applyProtection="0"/>
    <xf numFmtId="0" fontId="17" fillId="7" borderId="1" applyNumberFormat="0" applyAlignment="0" applyProtection="0"/>
    <xf numFmtId="0" fontId="18" fillId="0" borderId="6" applyNumberFormat="0" applyFill="0" applyAlignment="0" applyProtection="0"/>
    <xf numFmtId="0" fontId="18" fillId="0" borderId="6" applyNumberFormat="0" applyFill="0" applyAlignment="0" applyProtection="0"/>
    <xf numFmtId="0" fontId="19" fillId="22" borderId="0" applyNumberFormat="0" applyBorder="0" applyAlignment="0" applyProtection="0"/>
    <xf numFmtId="0" fontId="19" fillId="22" borderId="0" applyNumberFormat="0" applyBorder="0" applyAlignment="0" applyProtection="0"/>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 fillId="0" borderId="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9" fontId="5" fillId="0" borderId="0" applyFont="0" applyFill="0" applyBorder="0" applyAlignment="0" applyProtection="0"/>
    <xf numFmtId="9" fontId="1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2"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367">
    <xf numFmtId="0" fontId="0" fillId="0" borderId="0" xfId="0"/>
    <xf numFmtId="0" fontId="5" fillId="0" borderId="0" xfId="0" applyFont="1"/>
    <xf numFmtId="0" fontId="25" fillId="0" borderId="0" xfId="126" applyFont="1"/>
    <xf numFmtId="0" fontId="25" fillId="0" borderId="0" xfId="0" applyFont="1" applyProtection="1">
      <protection locked="0"/>
    </xf>
    <xf numFmtId="0" fontId="5" fillId="0" borderId="0" xfId="126" applyProtection="1">
      <protection locked="0"/>
    </xf>
    <xf numFmtId="0" fontId="5" fillId="0" borderId="0" xfId="125" applyFont="1" applyProtection="1">
      <protection locked="0"/>
    </xf>
    <xf numFmtId="0" fontId="5" fillId="0" borderId="0" xfId="0" applyFont="1" applyProtection="1">
      <protection locked="0"/>
    </xf>
    <xf numFmtId="0" fontId="5" fillId="0" borderId="0" xfId="0" applyFont="1" applyAlignment="1" applyProtection="1">
      <alignment horizontal="left"/>
      <protection locked="0"/>
    </xf>
    <xf numFmtId="0" fontId="5" fillId="0" borderId="0" xfId="0" applyFont="1" applyAlignment="1" applyProtection="1">
      <alignment horizontal="right"/>
      <protection locked="0"/>
    </xf>
    <xf numFmtId="0" fontId="25" fillId="0" borderId="0" xfId="126" applyFont="1" applyProtection="1">
      <protection locked="0"/>
    </xf>
    <xf numFmtId="0" fontId="0" fillId="0" borderId="0" xfId="0" applyProtection="1">
      <protection locked="0"/>
    </xf>
    <xf numFmtId="0" fontId="31" fillId="0" borderId="0" xfId="0" applyFont="1"/>
    <xf numFmtId="0" fontId="31" fillId="0" borderId="0" xfId="0" applyFont="1" applyProtection="1">
      <protection locked="0"/>
    </xf>
    <xf numFmtId="0" fontId="32" fillId="0" borderId="0" xfId="0" applyFont="1"/>
    <xf numFmtId="0" fontId="31" fillId="0" borderId="0" xfId="0" applyFont="1" applyAlignment="1">
      <alignment wrapText="1"/>
    </xf>
    <xf numFmtId="0" fontId="31" fillId="24" borderId="35" xfId="325" applyFont="1" applyFill="1" applyBorder="1"/>
    <xf numFmtId="0" fontId="31" fillId="24" borderId="34" xfId="325" applyFont="1" applyFill="1" applyBorder="1"/>
    <xf numFmtId="0" fontId="32" fillId="0" borderId="22" xfId="325" quotePrefix="1" applyFont="1" applyBorder="1" applyAlignment="1">
      <alignment horizontal="right" vertical="center"/>
    </xf>
    <xf numFmtId="0" fontId="32" fillId="0" borderId="14" xfId="325" applyFont="1" applyBorder="1" applyAlignment="1">
      <alignment vertical="center"/>
    </xf>
    <xf numFmtId="49" fontId="32" fillId="0" borderId="62" xfId="325" applyNumberFormat="1" applyFont="1" applyBorder="1" applyAlignment="1" applyProtection="1">
      <alignment horizontal="left" vertical="center"/>
      <protection locked="0"/>
    </xf>
    <xf numFmtId="0" fontId="32" fillId="0" borderId="62" xfId="325" applyFont="1" applyBorder="1" applyAlignment="1" applyProtection="1">
      <alignment horizontal="left" vertical="center"/>
      <protection locked="0"/>
    </xf>
    <xf numFmtId="0" fontId="33" fillId="0" borderId="41" xfId="0" quotePrefix="1" applyFont="1" applyBorder="1" applyAlignment="1">
      <alignment horizontal="right"/>
    </xf>
    <xf numFmtId="0" fontId="32" fillId="0" borderId="63" xfId="325" applyFont="1" applyBorder="1" applyAlignment="1">
      <alignment wrapText="1"/>
    </xf>
    <xf numFmtId="0" fontId="34" fillId="0" borderId="0" xfId="0" applyFont="1" applyProtection="1">
      <protection locked="0"/>
    </xf>
    <xf numFmtId="0" fontId="31" fillId="0" borderId="0" xfId="125" applyFont="1" applyProtection="1">
      <protection locked="0"/>
    </xf>
    <xf numFmtId="0" fontId="32" fillId="0" borderId="0" xfId="125" applyFont="1"/>
    <xf numFmtId="0" fontId="31" fillId="0" borderId="0" xfId="125" applyFont="1"/>
    <xf numFmtId="0" fontId="31" fillId="0" borderId="0" xfId="0" applyFont="1" applyAlignment="1" applyProtection="1">
      <alignment wrapText="1"/>
      <protection locked="0"/>
    </xf>
    <xf numFmtId="0" fontId="31" fillId="0" borderId="0" xfId="126" applyFont="1"/>
    <xf numFmtId="0" fontId="31" fillId="0" borderId="0" xfId="126" applyFont="1" applyProtection="1">
      <protection locked="0"/>
    </xf>
    <xf numFmtId="0" fontId="31" fillId="26" borderId="0" xfId="126" applyFont="1" applyFill="1"/>
    <xf numFmtId="49" fontId="31" fillId="0" borderId="0" xfId="0" applyNumberFormat="1" applyFont="1" applyAlignment="1" applyProtection="1">
      <alignment horizontal="left"/>
      <protection locked="0"/>
    </xf>
    <xf numFmtId="0" fontId="32" fillId="0" borderId="0" xfId="125" applyFont="1" applyAlignment="1">
      <alignment horizontal="left"/>
    </xf>
    <xf numFmtId="0" fontId="31" fillId="0" borderId="0" xfId="125" applyFont="1" applyAlignment="1" applyProtection="1">
      <alignment wrapText="1"/>
      <protection locked="0"/>
    </xf>
    <xf numFmtId="0" fontId="31" fillId="0" borderId="0" xfId="0" applyFont="1" applyAlignment="1" applyProtection="1">
      <alignment horizontal="right"/>
      <protection locked="0"/>
    </xf>
    <xf numFmtId="49" fontId="31" fillId="0" borderId="35" xfId="0" applyNumberFormat="1" applyFont="1" applyBorder="1" applyAlignment="1">
      <alignment horizontal="center" vertical="top" wrapText="1"/>
    </xf>
    <xf numFmtId="49" fontId="31" fillId="0" borderId="34" xfId="0" applyNumberFormat="1" applyFont="1" applyBorder="1" applyAlignment="1">
      <alignment horizontal="center" vertical="top" wrapText="1"/>
    </xf>
    <xf numFmtId="49" fontId="31" fillId="0" borderId="26" xfId="0" applyNumberFormat="1" applyFont="1" applyBorder="1" applyAlignment="1">
      <alignment horizontal="center" vertical="top" wrapText="1"/>
    </xf>
    <xf numFmtId="14" fontId="31" fillId="0" borderId="40" xfId="0" applyNumberFormat="1" applyFont="1" applyBorder="1" applyAlignment="1">
      <alignment horizontal="center" vertical="top" wrapText="1"/>
    </xf>
    <xf numFmtId="14" fontId="31" fillId="0" borderId="32" xfId="0" applyNumberFormat="1" applyFont="1" applyBorder="1" applyAlignment="1">
      <alignment horizontal="center" vertical="top" wrapText="1"/>
    </xf>
    <xf numFmtId="14" fontId="31" fillId="0" borderId="45" xfId="0" applyNumberFormat="1" applyFont="1" applyBorder="1" applyAlignment="1">
      <alignment horizontal="center" vertical="top" wrapText="1"/>
    </xf>
    <xf numFmtId="0" fontId="31" fillId="0" borderId="52" xfId="0" applyFont="1" applyBorder="1" applyAlignment="1">
      <alignment horizontal="center" vertical="top" wrapText="1"/>
    </xf>
    <xf numFmtId="0" fontId="31" fillId="0" borderId="50" xfId="0" applyFont="1" applyBorder="1" applyAlignment="1">
      <alignment horizontal="center" vertical="top" wrapText="1"/>
    </xf>
    <xf numFmtId="0" fontId="31" fillId="0" borderId="24" xfId="0" applyFont="1" applyBorder="1" applyAlignment="1">
      <alignment horizontal="center" vertical="top" wrapText="1"/>
    </xf>
    <xf numFmtId="0" fontId="31" fillId="0" borderId="87" xfId="0" applyFont="1" applyBorder="1" applyAlignment="1">
      <alignment horizontal="center" vertical="top" wrapText="1"/>
    </xf>
    <xf numFmtId="0" fontId="31" fillId="0" borderId="45" xfId="0" applyFont="1" applyBorder="1" applyAlignment="1">
      <alignment horizontal="center" vertical="top" wrapText="1"/>
    </xf>
    <xf numFmtId="49" fontId="31" fillId="0" borderId="12" xfId="0" applyNumberFormat="1" applyFont="1" applyBorder="1" applyAlignment="1">
      <alignment horizontal="right" vertical="top"/>
    </xf>
    <xf numFmtId="0" fontId="31" fillId="0" borderId="15" xfId="0" applyFont="1" applyBorder="1" applyAlignment="1">
      <alignment horizontal="left" vertical="top" indent="1"/>
    </xf>
    <xf numFmtId="164" fontId="31" fillId="26" borderId="56" xfId="81" applyNumberFormat="1" applyFont="1" applyFill="1" applyBorder="1" applyAlignment="1" applyProtection="1">
      <alignment vertical="top"/>
    </xf>
    <xf numFmtId="164" fontId="31" fillId="26" borderId="26" xfId="81" applyNumberFormat="1" applyFont="1" applyFill="1" applyBorder="1" applyAlignment="1" applyProtection="1">
      <alignment vertical="top"/>
    </xf>
    <xf numFmtId="164" fontId="31" fillId="26" borderId="27" xfId="81" applyNumberFormat="1" applyFont="1" applyFill="1" applyBorder="1" applyAlignment="1" applyProtection="1">
      <alignment vertical="top"/>
    </xf>
    <xf numFmtId="164" fontId="31" fillId="26" borderId="0" xfId="81" applyNumberFormat="1" applyFont="1" applyFill="1" applyBorder="1" applyAlignment="1" applyProtection="1">
      <alignment vertical="top"/>
    </xf>
    <xf numFmtId="164" fontId="31" fillId="26" borderId="23" xfId="81" applyNumberFormat="1" applyFont="1" applyFill="1" applyBorder="1" applyAlignment="1" applyProtection="1">
      <alignment vertical="top"/>
    </xf>
    <xf numFmtId="49" fontId="31" fillId="0" borderId="13" xfId="0" applyNumberFormat="1" applyFont="1" applyBorder="1" applyAlignment="1">
      <alignment horizontal="right" vertical="top"/>
    </xf>
    <xf numFmtId="0" fontId="31" fillId="0" borderId="11" xfId="0" applyFont="1" applyBorder="1" applyAlignment="1">
      <alignment vertical="top"/>
    </xf>
    <xf numFmtId="164" fontId="31" fillId="27" borderId="23" xfId="81" applyNumberFormat="1" applyFont="1" applyFill="1" applyBorder="1" applyAlignment="1" applyProtection="1">
      <alignment vertical="top"/>
    </xf>
    <xf numFmtId="164" fontId="31" fillId="27" borderId="46" xfId="81" applyNumberFormat="1" applyFont="1" applyFill="1" applyBorder="1" applyAlignment="1" applyProtection="1">
      <alignment vertical="top"/>
    </xf>
    <xf numFmtId="164" fontId="31" fillId="27" borderId="27" xfId="81" applyNumberFormat="1" applyFont="1" applyFill="1" applyBorder="1" applyAlignment="1" applyProtection="1">
      <alignment vertical="top"/>
    </xf>
    <xf numFmtId="49" fontId="31" fillId="26" borderId="13" xfId="0" applyNumberFormat="1" applyFont="1" applyFill="1" applyBorder="1" applyAlignment="1">
      <alignment horizontal="right" vertical="top"/>
    </xf>
    <xf numFmtId="0" fontId="31" fillId="26" borderId="21" xfId="0" applyFont="1" applyFill="1" applyBorder="1" applyAlignment="1">
      <alignment horizontal="left" vertical="top"/>
    </xf>
    <xf numFmtId="164" fontId="31" fillId="26" borderId="37" xfId="81" applyNumberFormat="1" applyFont="1" applyFill="1" applyBorder="1" applyAlignment="1" applyProtection="1">
      <alignment vertical="top"/>
    </xf>
    <xf numFmtId="164" fontId="31" fillId="26" borderId="47" xfId="81" applyNumberFormat="1" applyFont="1" applyFill="1" applyBorder="1" applyAlignment="1" applyProtection="1">
      <alignment vertical="top"/>
    </xf>
    <xf numFmtId="164" fontId="31" fillId="26" borderId="86" xfId="81" applyNumberFormat="1" applyFont="1" applyFill="1" applyBorder="1" applyAlignment="1" applyProtection="1">
      <alignment vertical="top"/>
    </xf>
    <xf numFmtId="164" fontId="31" fillId="26" borderId="58" xfId="81" applyNumberFormat="1" applyFont="1" applyFill="1" applyBorder="1" applyAlignment="1" applyProtection="1">
      <alignment vertical="top"/>
    </xf>
    <xf numFmtId="164" fontId="31" fillId="26" borderId="36" xfId="81" applyNumberFormat="1" applyFont="1" applyFill="1" applyBorder="1" applyAlignment="1" applyProtection="1">
      <alignment vertical="top"/>
    </xf>
    <xf numFmtId="164" fontId="31" fillId="26" borderId="46" xfId="81" applyNumberFormat="1" applyFont="1" applyFill="1" applyBorder="1" applyAlignment="1" applyProtection="1">
      <alignment vertical="top"/>
    </xf>
    <xf numFmtId="164" fontId="31" fillId="26" borderId="57" xfId="81" applyNumberFormat="1" applyFont="1" applyFill="1" applyBorder="1" applyAlignment="1" applyProtection="1">
      <alignment vertical="top"/>
    </xf>
    <xf numFmtId="164" fontId="31" fillId="26" borderId="20" xfId="81" applyNumberFormat="1" applyFont="1" applyFill="1" applyBorder="1" applyAlignment="1" applyProtection="1">
      <alignment vertical="top"/>
    </xf>
    <xf numFmtId="49" fontId="31" fillId="0" borderId="11" xfId="0" applyNumberFormat="1" applyFont="1" applyBorder="1" applyAlignment="1">
      <alignment horizontal="right" vertical="top"/>
    </xf>
    <xf numFmtId="0" fontId="35" fillId="26" borderId="19" xfId="0" applyFont="1" applyFill="1" applyBorder="1" applyAlignment="1">
      <alignment vertical="top"/>
    </xf>
    <xf numFmtId="164" fontId="31" fillId="0" borderId="23" xfId="81" applyNumberFormat="1" applyFont="1" applyFill="1" applyBorder="1" applyAlignment="1" applyProtection="1">
      <alignment vertical="top"/>
      <protection locked="0"/>
    </xf>
    <xf numFmtId="164" fontId="31" fillId="0" borderId="46" xfId="81" applyNumberFormat="1" applyFont="1" applyFill="1" applyBorder="1" applyAlignment="1" applyProtection="1">
      <alignment vertical="top"/>
      <protection locked="0"/>
    </xf>
    <xf numFmtId="166" fontId="31" fillId="0" borderId="27" xfId="81" applyNumberFormat="1" applyFont="1" applyFill="1" applyBorder="1" applyAlignment="1" applyProtection="1">
      <alignment vertical="top"/>
      <protection locked="0"/>
    </xf>
    <xf numFmtId="166" fontId="31" fillId="0" borderId="57" xfId="81" applyNumberFormat="1" applyFont="1" applyFill="1" applyBorder="1" applyAlignment="1" applyProtection="1">
      <alignment vertical="top"/>
      <protection locked="0"/>
    </xf>
    <xf numFmtId="166" fontId="31" fillId="0" borderId="23" xfId="81" applyNumberFormat="1" applyFont="1" applyFill="1" applyBorder="1" applyAlignment="1" applyProtection="1">
      <alignment vertical="top"/>
      <protection locked="0"/>
    </xf>
    <xf numFmtId="166" fontId="31" fillId="0" borderId="20" xfId="81" applyNumberFormat="1" applyFont="1" applyFill="1" applyBorder="1" applyAlignment="1" applyProtection="1">
      <alignment vertical="top"/>
      <protection locked="0"/>
    </xf>
    <xf numFmtId="166" fontId="31" fillId="0" borderId="46" xfId="81" applyNumberFormat="1" applyFont="1" applyFill="1" applyBorder="1" applyAlignment="1" applyProtection="1">
      <alignment vertical="top"/>
      <protection locked="0"/>
    </xf>
    <xf numFmtId="166" fontId="31" fillId="0" borderId="23" xfId="81" applyNumberFormat="1" applyFont="1" applyBorder="1" applyAlignment="1" applyProtection="1">
      <alignment vertical="top"/>
      <protection locked="0"/>
    </xf>
    <xf numFmtId="164" fontId="31" fillId="27" borderId="29" xfId="81" applyNumberFormat="1" applyFont="1" applyFill="1" applyBorder="1" applyAlignment="1" applyProtection="1">
      <alignment vertical="top"/>
    </xf>
    <xf numFmtId="164" fontId="31" fillId="27" borderId="43" xfId="81" applyNumberFormat="1" applyFont="1" applyFill="1" applyBorder="1" applyAlignment="1" applyProtection="1">
      <alignment vertical="top"/>
    </xf>
    <xf numFmtId="0" fontId="31" fillId="0" borderId="11" xfId="0" applyFont="1" applyBorder="1"/>
    <xf numFmtId="0" fontId="31" fillId="26" borderId="11" xfId="0" applyFont="1" applyFill="1" applyBorder="1" applyAlignment="1">
      <alignment vertical="top"/>
    </xf>
    <xf numFmtId="0" fontId="31" fillId="0" borderId="11" xfId="0" applyFont="1" applyBorder="1" applyAlignment="1">
      <alignment horizontal="left" vertical="top" indent="1"/>
    </xf>
    <xf numFmtId="165" fontId="31" fillId="0" borderId="23" xfId="62" applyNumberFormat="1" applyFont="1" applyFill="1" applyBorder="1" applyAlignment="1" applyProtection="1">
      <alignment vertical="top"/>
      <protection locked="0"/>
    </xf>
    <xf numFmtId="165" fontId="31" fillId="0" borderId="27" xfId="62" applyNumberFormat="1" applyFont="1" applyFill="1" applyBorder="1" applyAlignment="1" applyProtection="1">
      <alignment vertical="top"/>
      <protection locked="0"/>
    </xf>
    <xf numFmtId="38" fontId="31" fillId="0" borderId="46" xfId="81" applyNumberFormat="1" applyFont="1" applyFill="1" applyBorder="1" applyAlignment="1" applyProtection="1">
      <alignment vertical="top"/>
      <protection locked="0"/>
    </xf>
    <xf numFmtId="165" fontId="31" fillId="27" borderId="24" xfId="62" applyNumberFormat="1" applyFont="1" applyFill="1" applyBorder="1" applyAlignment="1" applyProtection="1">
      <alignment vertical="top"/>
    </xf>
    <xf numFmtId="165" fontId="31" fillId="27" borderId="48" xfId="62" applyNumberFormat="1" applyFont="1" applyFill="1" applyBorder="1" applyAlignment="1" applyProtection="1">
      <alignment vertical="top"/>
    </xf>
    <xf numFmtId="0" fontId="31" fillId="26" borderId="12" xfId="0" applyFont="1" applyFill="1" applyBorder="1" applyAlignment="1">
      <alignment vertical="top"/>
    </xf>
    <xf numFmtId="0" fontId="31" fillId="26" borderId="15" xfId="0" applyFont="1" applyFill="1" applyBorder="1" applyAlignment="1">
      <alignment vertical="top"/>
    </xf>
    <xf numFmtId="0" fontId="31" fillId="26" borderId="16" xfId="0" applyFont="1" applyFill="1" applyBorder="1" applyAlignment="1">
      <alignment horizontal="left" vertical="top" indent="1"/>
    </xf>
    <xf numFmtId="165" fontId="31" fillId="25" borderId="34" xfId="62" applyNumberFormat="1" applyFont="1" applyFill="1" applyBorder="1" applyAlignment="1" applyProtection="1">
      <alignment vertical="top"/>
    </xf>
    <xf numFmtId="0" fontId="31" fillId="25" borderId="35" xfId="0" applyFont="1" applyFill="1" applyBorder="1"/>
    <xf numFmtId="165" fontId="31" fillId="25" borderId="26" xfId="62" applyNumberFormat="1" applyFont="1" applyFill="1" applyBorder="1" applyAlignment="1" applyProtection="1">
      <alignment vertical="top"/>
    </xf>
    <xf numFmtId="0" fontId="31" fillId="26" borderId="19" xfId="0" applyFont="1" applyFill="1" applyBorder="1" applyAlignment="1">
      <alignment vertical="top"/>
    </xf>
    <xf numFmtId="0" fontId="31" fillId="26" borderId="21" xfId="0" applyFont="1" applyFill="1" applyBorder="1" applyAlignment="1">
      <alignment vertical="top"/>
    </xf>
    <xf numFmtId="0" fontId="31" fillId="26" borderId="17" xfId="0" applyFont="1" applyFill="1" applyBorder="1" applyAlignment="1">
      <alignment horizontal="left" vertical="top" indent="1"/>
    </xf>
    <xf numFmtId="165" fontId="31" fillId="25" borderId="0" xfId="62" applyNumberFormat="1" applyFont="1" applyFill="1" applyBorder="1" applyAlignment="1" applyProtection="1">
      <alignment vertical="top"/>
    </xf>
    <xf numFmtId="0" fontId="31" fillId="25" borderId="29" xfId="0" applyFont="1" applyFill="1" applyBorder="1"/>
    <xf numFmtId="165" fontId="31" fillId="25" borderId="43" xfId="62" applyNumberFormat="1" applyFont="1" applyFill="1" applyBorder="1" applyAlignment="1" applyProtection="1">
      <alignment vertical="top"/>
    </xf>
    <xf numFmtId="49" fontId="31" fillId="0" borderId="22" xfId="0" applyNumberFormat="1" applyFont="1" applyBorder="1" applyAlignment="1">
      <alignment horizontal="right" vertical="top"/>
    </xf>
    <xf numFmtId="0" fontId="31" fillId="0" borderId="18" xfId="0" applyFont="1" applyBorder="1" applyAlignment="1">
      <alignment horizontal="left" vertical="top" indent="1"/>
    </xf>
    <xf numFmtId="0" fontId="31" fillId="0" borderId="18" xfId="0" applyFont="1" applyBorder="1" applyAlignment="1">
      <alignment vertical="top"/>
    </xf>
    <xf numFmtId="166" fontId="31" fillId="0" borderId="21" xfId="0" applyNumberFormat="1" applyFont="1" applyBorder="1" applyAlignment="1" applyProtection="1">
      <alignment vertical="top"/>
      <protection locked="0"/>
    </xf>
    <xf numFmtId="164" fontId="31" fillId="25" borderId="0" xfId="81" applyNumberFormat="1" applyFont="1" applyFill="1" applyBorder="1" applyProtection="1"/>
    <xf numFmtId="164" fontId="31" fillId="25" borderId="43" xfId="81" applyNumberFormat="1" applyFont="1" applyFill="1" applyBorder="1" applyProtection="1"/>
    <xf numFmtId="49" fontId="31" fillId="0" borderId="41" xfId="0" applyNumberFormat="1" applyFont="1" applyBorder="1" applyAlignment="1">
      <alignment horizontal="right" vertical="top"/>
    </xf>
    <xf numFmtId="0" fontId="31" fillId="0" borderId="42" xfId="0" applyFont="1" applyBorder="1" applyAlignment="1">
      <alignment horizontal="left" vertical="top" indent="1"/>
    </xf>
    <xf numFmtId="0" fontId="31" fillId="0" borderId="42" xfId="0" applyFont="1" applyBorder="1" applyAlignment="1">
      <alignment vertical="top"/>
    </xf>
    <xf numFmtId="166" fontId="31" fillId="0" borderId="53" xfId="0" applyNumberFormat="1" applyFont="1" applyBorder="1" applyAlignment="1" applyProtection="1">
      <alignment vertical="top"/>
      <protection locked="0"/>
    </xf>
    <xf numFmtId="164" fontId="31" fillId="25" borderId="32" xfId="81" applyNumberFormat="1" applyFont="1" applyFill="1" applyBorder="1" applyProtection="1"/>
    <xf numFmtId="0" fontId="31" fillId="25" borderId="40" xfId="0" applyFont="1" applyFill="1" applyBorder="1"/>
    <xf numFmtId="164" fontId="31" fillId="25" borderId="45" xfId="81" applyNumberFormat="1" applyFont="1" applyFill="1" applyBorder="1" applyProtection="1"/>
    <xf numFmtId="164" fontId="31" fillId="0" borderId="0" xfId="81" applyNumberFormat="1" applyFont="1" applyBorder="1" applyProtection="1">
      <protection locked="0"/>
    </xf>
    <xf numFmtId="0" fontId="32" fillId="0" borderId="0" xfId="126" applyFont="1"/>
    <xf numFmtId="14" fontId="31" fillId="0" borderId="0" xfId="0" applyNumberFormat="1" applyFont="1" applyAlignment="1" applyProtection="1">
      <alignment wrapText="1"/>
      <protection locked="0"/>
    </xf>
    <xf numFmtId="0" fontId="32" fillId="0" borderId="0" xfId="126" applyFont="1" applyAlignment="1" applyProtection="1">
      <alignment vertical="top"/>
      <protection locked="0"/>
    </xf>
    <xf numFmtId="0" fontId="36" fillId="0" borderId="0" xfId="199" applyFont="1" applyProtection="1"/>
    <xf numFmtId="0" fontId="31" fillId="0" borderId="37" xfId="0" applyFont="1" applyBorder="1" applyAlignment="1">
      <alignment horizontal="center" vertical="top" wrapText="1"/>
    </xf>
    <xf numFmtId="0" fontId="31" fillId="0" borderId="44" xfId="0" applyFont="1" applyBorder="1" applyAlignment="1">
      <alignment horizontal="center" vertical="top" wrapText="1"/>
    </xf>
    <xf numFmtId="0" fontId="31" fillId="26" borderId="30" xfId="0" applyFont="1" applyFill="1" applyBorder="1" applyAlignment="1">
      <alignment horizontal="center" vertical="top"/>
    </xf>
    <xf numFmtId="0" fontId="31" fillId="26" borderId="31" xfId="0" applyFont="1" applyFill="1" applyBorder="1" applyAlignment="1">
      <alignment horizontal="center" vertical="top"/>
    </xf>
    <xf numFmtId="0" fontId="31" fillId="26" borderId="25" xfId="0" applyFont="1" applyFill="1" applyBorder="1" applyAlignment="1">
      <alignment horizontal="center" vertical="top"/>
    </xf>
    <xf numFmtId="166" fontId="31" fillId="0" borderId="23" xfId="81" applyNumberFormat="1" applyFont="1" applyFill="1" applyBorder="1" applyAlignment="1" applyProtection="1">
      <alignment horizontal="center" vertical="top"/>
      <protection locked="0"/>
    </xf>
    <xf numFmtId="166" fontId="31" fillId="0" borderId="43" xfId="81" applyNumberFormat="1" applyFont="1" applyFill="1" applyBorder="1" applyAlignment="1" applyProtection="1">
      <alignment horizontal="center" vertical="top"/>
      <protection locked="0"/>
    </xf>
    <xf numFmtId="49" fontId="31" fillId="26" borderId="19" xfId="0" applyNumberFormat="1" applyFont="1" applyFill="1" applyBorder="1" applyAlignment="1">
      <alignment horizontal="right" vertical="top"/>
    </xf>
    <xf numFmtId="2" fontId="31" fillId="26" borderId="21" xfId="0" applyNumberFormat="1" applyFont="1" applyFill="1" applyBorder="1" applyAlignment="1">
      <alignment horizontal="right" vertical="top"/>
    </xf>
    <xf numFmtId="164" fontId="31" fillId="26" borderId="37" xfId="81" applyNumberFormat="1" applyFont="1" applyFill="1" applyBorder="1" applyAlignment="1" applyProtection="1">
      <alignment horizontal="center" vertical="top"/>
    </xf>
    <xf numFmtId="164" fontId="31" fillId="26" borderId="44" xfId="81" applyNumberFormat="1" applyFont="1" applyFill="1" applyBorder="1" applyAlignment="1" applyProtection="1">
      <alignment horizontal="center" vertical="top"/>
    </xf>
    <xf numFmtId="164" fontId="31" fillId="26" borderId="33" xfId="81" applyNumberFormat="1" applyFont="1" applyFill="1" applyBorder="1" applyAlignment="1" applyProtection="1">
      <alignment horizontal="center" vertical="top"/>
    </xf>
    <xf numFmtId="164" fontId="31" fillId="26" borderId="23" xfId="81" applyNumberFormat="1" applyFont="1" applyFill="1" applyBorder="1" applyAlignment="1" applyProtection="1">
      <alignment horizontal="center" vertical="top"/>
    </xf>
    <xf numFmtId="164" fontId="31" fillId="26" borderId="43" xfId="81" applyNumberFormat="1" applyFont="1" applyFill="1" applyBorder="1" applyAlignment="1" applyProtection="1">
      <alignment horizontal="center" vertical="top"/>
    </xf>
    <xf numFmtId="164" fontId="31" fillId="26" borderId="0" xfId="81" applyNumberFormat="1" applyFont="1" applyFill="1" applyBorder="1" applyAlignment="1" applyProtection="1">
      <alignment horizontal="center" vertical="top"/>
    </xf>
    <xf numFmtId="164" fontId="31" fillId="25" borderId="43" xfId="81" applyNumberFormat="1" applyFont="1" applyFill="1" applyBorder="1" applyAlignment="1" applyProtection="1">
      <alignment horizontal="center" vertical="top"/>
    </xf>
    <xf numFmtId="164" fontId="31" fillId="25" borderId="23" xfId="81" applyNumberFormat="1" applyFont="1" applyFill="1" applyBorder="1" applyAlignment="1" applyProtection="1">
      <alignment horizontal="center" vertical="top"/>
    </xf>
    <xf numFmtId="164" fontId="31" fillId="25" borderId="0" xfId="81" applyNumberFormat="1" applyFont="1" applyFill="1" applyBorder="1" applyAlignment="1" applyProtection="1">
      <alignment horizontal="center" vertical="top"/>
    </xf>
    <xf numFmtId="166" fontId="31" fillId="0" borderId="0" xfId="81" applyNumberFormat="1" applyFont="1" applyFill="1" applyBorder="1" applyAlignment="1" applyProtection="1">
      <alignment horizontal="center" vertical="top"/>
      <protection locked="0"/>
    </xf>
    <xf numFmtId="0" fontId="31" fillId="0" borderId="11" xfId="0" quotePrefix="1" applyFont="1" applyBorder="1" applyAlignment="1">
      <alignment horizontal="right" vertical="top"/>
    </xf>
    <xf numFmtId="164" fontId="31" fillId="25" borderId="46" xfId="81" applyNumberFormat="1" applyFont="1" applyFill="1" applyBorder="1" applyAlignment="1" applyProtection="1">
      <alignment horizontal="center" vertical="top"/>
    </xf>
    <xf numFmtId="164" fontId="31" fillId="25" borderId="57" xfId="81" applyNumberFormat="1" applyFont="1" applyFill="1" applyBorder="1" applyAlignment="1" applyProtection="1">
      <alignment horizontal="center" vertical="top"/>
    </xf>
    <xf numFmtId="164" fontId="31" fillId="26" borderId="46" xfId="81" applyNumberFormat="1" applyFont="1" applyFill="1" applyBorder="1" applyAlignment="1" applyProtection="1">
      <alignment horizontal="center" vertical="top"/>
    </xf>
    <xf numFmtId="164" fontId="31" fillId="26" borderId="57" xfId="81" applyNumberFormat="1" applyFont="1" applyFill="1" applyBorder="1" applyAlignment="1" applyProtection="1">
      <alignment horizontal="center" vertical="top"/>
    </xf>
    <xf numFmtId="166" fontId="31" fillId="0" borderId="46" xfId="81" applyNumberFormat="1" applyFont="1" applyFill="1" applyBorder="1" applyAlignment="1" applyProtection="1">
      <alignment horizontal="center" vertical="top"/>
      <protection locked="0"/>
    </xf>
    <xf numFmtId="166" fontId="31" fillId="0" borderId="57" xfId="81" applyNumberFormat="1" applyFont="1" applyFill="1" applyBorder="1" applyAlignment="1" applyProtection="1">
      <alignment horizontal="center" vertical="top"/>
      <protection locked="0"/>
    </xf>
    <xf numFmtId="0" fontId="31" fillId="0" borderId="11" xfId="0" quotePrefix="1" applyFont="1" applyBorder="1" applyAlignment="1">
      <alignment vertical="top"/>
    </xf>
    <xf numFmtId="0" fontId="37" fillId="0" borderId="0" xfId="0" applyFont="1" applyProtection="1">
      <protection locked="0"/>
    </xf>
    <xf numFmtId="164" fontId="31" fillId="26" borderId="24" xfId="81" applyNumberFormat="1" applyFont="1" applyFill="1" applyBorder="1" applyAlignment="1" applyProtection="1">
      <alignment horizontal="center" vertical="top"/>
    </xf>
    <xf numFmtId="164" fontId="31" fillId="26" borderId="45" xfId="81" applyNumberFormat="1" applyFont="1" applyFill="1" applyBorder="1" applyAlignment="1" applyProtection="1">
      <alignment horizontal="center" vertical="top"/>
    </xf>
    <xf numFmtId="164" fontId="31" fillId="26" borderId="32" xfId="81" applyNumberFormat="1" applyFont="1" applyFill="1" applyBorder="1" applyAlignment="1" applyProtection="1">
      <alignment horizontal="center" vertical="top"/>
    </xf>
    <xf numFmtId="0" fontId="32" fillId="0" borderId="0" xfId="126" applyFont="1" applyAlignment="1">
      <alignment horizontal="left" vertical="top" wrapText="1"/>
    </xf>
    <xf numFmtId="164" fontId="31" fillId="0" borderId="0" xfId="0" applyNumberFormat="1" applyFont="1" applyProtection="1">
      <protection locked="0"/>
    </xf>
    <xf numFmtId="0" fontId="31" fillId="26" borderId="0" xfId="0" applyFont="1" applyFill="1" applyAlignment="1">
      <alignment horizontal="left"/>
    </xf>
    <xf numFmtId="49" fontId="31" fillId="26" borderId="0" xfId="0" applyNumberFormat="1" applyFont="1" applyFill="1" applyAlignment="1">
      <alignment horizontal="left"/>
    </xf>
    <xf numFmtId="0" fontId="32" fillId="28" borderId="10" xfId="0" applyFont="1" applyFill="1" applyBorder="1" applyAlignment="1">
      <alignment horizontal="center"/>
    </xf>
    <xf numFmtId="0" fontId="31" fillId="0" borderId="10" xfId="0" applyFont="1" applyBorder="1" applyAlignment="1">
      <alignment horizontal="center"/>
    </xf>
    <xf numFmtId="0" fontId="32" fillId="28" borderId="74" xfId="0" applyFont="1" applyFill="1" applyBorder="1" applyAlignment="1">
      <alignment horizontal="left" indent="1"/>
    </xf>
    <xf numFmtId="0" fontId="31" fillId="0" borderId="75" xfId="0" applyFont="1" applyBorder="1" applyAlignment="1" applyProtection="1">
      <alignment horizontal="left" wrapText="1" indent="3"/>
      <protection locked="0"/>
    </xf>
    <xf numFmtId="0" fontId="31" fillId="0" borderId="75" xfId="0" applyFont="1" applyBorder="1" applyAlignment="1">
      <alignment horizontal="left" indent="2"/>
    </xf>
    <xf numFmtId="0" fontId="31" fillId="0" borderId="82" xfId="0" applyFont="1" applyBorder="1" applyAlignment="1">
      <alignment horizontal="left" indent="2"/>
    </xf>
    <xf numFmtId="0" fontId="31" fillId="0" borderId="80" xfId="0" applyFont="1" applyBorder="1" applyAlignment="1">
      <alignment horizontal="left" indent="2"/>
    </xf>
    <xf numFmtId="0" fontId="32" fillId="28" borderId="28" xfId="0" applyFont="1" applyFill="1" applyBorder="1" applyAlignment="1">
      <alignment horizontal="center"/>
    </xf>
    <xf numFmtId="0" fontId="31" fillId="0" borderId="28" xfId="0" applyFont="1" applyBorder="1" applyAlignment="1">
      <alignment horizontal="center"/>
    </xf>
    <xf numFmtId="0" fontId="31" fillId="0" borderId="0" xfId="0" applyFont="1" applyAlignment="1">
      <alignment horizontal="center"/>
    </xf>
    <xf numFmtId="0" fontId="32" fillId="29" borderId="55" xfId="0" applyFont="1" applyFill="1" applyBorder="1" applyAlignment="1">
      <alignment horizontal="left" indent="1"/>
    </xf>
    <xf numFmtId="0" fontId="31" fillId="28" borderId="76" xfId="0" applyFont="1" applyFill="1" applyBorder="1" applyAlignment="1">
      <alignment horizontal="left"/>
    </xf>
    <xf numFmtId="0" fontId="31" fillId="29" borderId="76" xfId="0" applyFont="1" applyFill="1" applyBorder="1" applyAlignment="1">
      <alignment horizontal="left" indent="2"/>
    </xf>
    <xf numFmtId="0" fontId="31" fillId="28" borderId="79" xfId="0" applyFont="1" applyFill="1" applyBorder="1" applyAlignment="1">
      <alignment horizontal="left"/>
    </xf>
    <xf numFmtId="0" fontId="31" fillId="28" borderId="81" xfId="0" applyFont="1" applyFill="1" applyBorder="1" applyAlignment="1">
      <alignment horizontal="left"/>
    </xf>
    <xf numFmtId="0" fontId="31" fillId="29" borderId="77" xfId="0" applyFont="1" applyFill="1" applyBorder="1" applyAlignment="1">
      <alignment horizontal="left" indent="2"/>
    </xf>
    <xf numFmtId="0" fontId="31" fillId="24" borderId="76" xfId="324" applyFont="1" applyFill="1" applyBorder="1" applyAlignment="1">
      <alignment horizontal="left"/>
    </xf>
    <xf numFmtId="0" fontId="31" fillId="28" borderId="33" xfId="0" applyFont="1" applyFill="1" applyBorder="1" applyAlignment="1">
      <alignment horizontal="left"/>
    </xf>
    <xf numFmtId="0" fontId="31" fillId="28" borderId="32" xfId="0" applyFont="1" applyFill="1" applyBorder="1" applyAlignment="1">
      <alignment horizontal="left"/>
    </xf>
    <xf numFmtId="0" fontId="31" fillId="0" borderId="0" xfId="126" applyFont="1" applyAlignment="1">
      <alignment horizontal="left"/>
    </xf>
    <xf numFmtId="49" fontId="31" fillId="0" borderId="65" xfId="125" applyNumberFormat="1" applyFont="1" applyBorder="1" applyAlignment="1">
      <alignment horizontal="right"/>
    </xf>
    <xf numFmtId="49" fontId="31" fillId="0" borderId="66" xfId="126" applyNumberFormat="1" applyFont="1" applyBorder="1" applyAlignment="1">
      <alignment horizontal="left" vertical="top" indent="1"/>
    </xf>
    <xf numFmtId="0" fontId="31" fillId="0" borderId="26" xfId="126" applyFont="1" applyBorder="1"/>
    <xf numFmtId="49" fontId="31" fillId="0" borderId="67" xfId="125" applyNumberFormat="1" applyFont="1" applyBorder="1" applyAlignment="1">
      <alignment horizontal="right"/>
    </xf>
    <xf numFmtId="0" fontId="31" fillId="0" borderId="43" xfId="126" applyFont="1" applyBorder="1" applyAlignment="1">
      <alignment horizontal="left" vertical="top" indent="1"/>
    </xf>
    <xf numFmtId="0" fontId="31" fillId="0" borderId="43" xfId="126" applyFont="1" applyBorder="1" applyAlignment="1">
      <alignment horizontal="left" vertical="top" wrapText="1" indent="1"/>
    </xf>
    <xf numFmtId="49" fontId="31" fillId="26" borderId="67" xfId="125" applyNumberFormat="1" applyFont="1" applyFill="1" applyBorder="1" applyAlignment="1">
      <alignment horizontal="right"/>
    </xf>
    <xf numFmtId="0" fontId="31" fillId="26" borderId="44" xfId="126" applyFont="1" applyFill="1" applyBorder="1" applyAlignment="1">
      <alignment horizontal="left" vertical="top" indent="1"/>
    </xf>
    <xf numFmtId="49" fontId="31" fillId="0" borderId="68" xfId="125" applyNumberFormat="1" applyFont="1" applyBorder="1" applyAlignment="1">
      <alignment horizontal="right"/>
    </xf>
    <xf numFmtId="0" fontId="31" fillId="26" borderId="43" xfId="125" applyFont="1" applyFill="1" applyBorder="1" applyAlignment="1">
      <alignment horizontal="left" vertical="top" indent="1"/>
    </xf>
    <xf numFmtId="0" fontId="31" fillId="0" borderId="25" xfId="0" applyFont="1" applyBorder="1" applyAlignment="1">
      <alignment vertical="top"/>
    </xf>
    <xf numFmtId="0" fontId="31" fillId="0" borderId="31" xfId="125" applyFont="1" applyBorder="1" applyAlignment="1">
      <alignment horizontal="left" vertical="top" indent="1"/>
    </xf>
    <xf numFmtId="49" fontId="31" fillId="26" borderId="71" xfId="125" applyNumberFormat="1" applyFont="1" applyFill="1" applyBorder="1" applyAlignment="1">
      <alignment horizontal="right"/>
    </xf>
    <xf numFmtId="0" fontId="31" fillId="26" borderId="33" xfId="0" applyFont="1" applyFill="1" applyBorder="1" applyAlignment="1">
      <alignment vertical="top"/>
    </xf>
    <xf numFmtId="0" fontId="31" fillId="26" borderId="44" xfId="125" applyFont="1" applyFill="1" applyBorder="1" applyAlignment="1">
      <alignment horizontal="left" vertical="top" indent="1"/>
    </xf>
    <xf numFmtId="0" fontId="32" fillId="0" borderId="67" xfId="126" applyFont="1" applyBorder="1"/>
    <xf numFmtId="0" fontId="31" fillId="0" borderId="43" xfId="125" applyFont="1" applyBorder="1"/>
    <xf numFmtId="49" fontId="31" fillId="26" borderId="69" xfId="125" applyNumberFormat="1" applyFont="1" applyFill="1" applyBorder="1" applyAlignment="1">
      <alignment horizontal="right"/>
    </xf>
    <xf numFmtId="0" fontId="31" fillId="26" borderId="32" xfId="0" applyFont="1" applyFill="1" applyBorder="1" applyAlignment="1">
      <alignment vertical="top"/>
    </xf>
    <xf numFmtId="0" fontId="31" fillId="26" borderId="45" xfId="125" applyFont="1" applyFill="1" applyBorder="1" applyAlignment="1">
      <alignment horizontal="left" vertical="top" indent="1"/>
    </xf>
    <xf numFmtId="0" fontId="32" fillId="0" borderId="0" xfId="126" applyFont="1" applyProtection="1">
      <protection locked="0"/>
    </xf>
    <xf numFmtId="0" fontId="32" fillId="0" borderId="0" xfId="126" applyFont="1" applyAlignment="1">
      <alignment vertical="top"/>
    </xf>
    <xf numFmtId="0" fontId="31" fillId="0" borderId="28" xfId="125" applyFont="1" applyBorder="1" applyAlignment="1">
      <alignment horizontal="center"/>
    </xf>
    <xf numFmtId="0" fontId="31" fillId="0" borderId="38" xfId="125" applyFont="1" applyBorder="1" applyAlignment="1">
      <alignment horizontal="center"/>
    </xf>
    <xf numFmtId="0" fontId="31" fillId="0" borderId="39" xfId="125" applyFont="1" applyBorder="1" applyAlignment="1">
      <alignment horizontal="center"/>
    </xf>
    <xf numFmtId="0" fontId="31" fillId="0" borderId="52" xfId="125" applyFont="1" applyBorder="1" applyAlignment="1">
      <alignment horizontal="center"/>
    </xf>
    <xf numFmtId="0" fontId="31" fillId="0" borderId="51" xfId="125" applyFont="1" applyBorder="1" applyAlignment="1">
      <alignment horizontal="center"/>
    </xf>
    <xf numFmtId="0" fontId="38" fillId="0" borderId="59" xfId="125" applyFont="1" applyBorder="1" applyAlignment="1">
      <alignment horizontal="center"/>
    </xf>
    <xf numFmtId="0" fontId="38" fillId="0" borderId="55" xfId="125" applyFont="1" applyBorder="1" applyAlignment="1">
      <alignment horizontal="center"/>
    </xf>
    <xf numFmtId="0" fontId="38" fillId="0" borderId="60" xfId="125" applyFont="1" applyBorder="1" applyAlignment="1">
      <alignment horizontal="center"/>
    </xf>
    <xf numFmtId="0" fontId="31" fillId="26" borderId="61" xfId="91" applyNumberFormat="1" applyFont="1" applyFill="1" applyBorder="1" applyAlignment="1" applyProtection="1">
      <alignment vertical="top"/>
    </xf>
    <xf numFmtId="0" fontId="31" fillId="26" borderId="25" xfId="91" applyNumberFormat="1" applyFont="1" applyFill="1" applyBorder="1" applyAlignment="1" applyProtection="1">
      <alignment vertical="top"/>
    </xf>
    <xf numFmtId="0" fontId="31" fillId="26" borderId="31" xfId="91" applyNumberFormat="1" applyFont="1" applyFill="1" applyBorder="1" applyAlignment="1" applyProtection="1">
      <alignment vertical="top"/>
    </xf>
    <xf numFmtId="164" fontId="31" fillId="0" borderId="29" xfId="81" applyNumberFormat="1" applyFont="1" applyFill="1" applyBorder="1" applyAlignment="1" applyProtection="1">
      <alignment horizontal="center" vertical="top"/>
      <protection locked="0"/>
    </xf>
    <xf numFmtId="164" fontId="31" fillId="0" borderId="0" xfId="81" applyNumberFormat="1" applyFont="1" applyFill="1" applyBorder="1" applyAlignment="1" applyProtection="1">
      <alignment horizontal="center" vertical="top"/>
      <protection locked="0"/>
    </xf>
    <xf numFmtId="164" fontId="31" fillId="0" borderId="29" xfId="92" applyNumberFormat="1" applyFont="1" applyFill="1" applyBorder="1" applyAlignment="1" applyProtection="1">
      <alignment vertical="top"/>
      <protection locked="0"/>
    </xf>
    <xf numFmtId="164" fontId="31" fillId="0" borderId="0" xfId="81" applyNumberFormat="1" applyFont="1" applyFill="1" applyBorder="1" applyAlignment="1" applyProtection="1">
      <alignment vertical="top"/>
      <protection locked="0"/>
    </xf>
    <xf numFmtId="164" fontId="31" fillId="27" borderId="0" xfId="91" applyNumberFormat="1" applyFont="1" applyFill="1" applyBorder="1" applyAlignment="1" applyProtection="1">
      <alignment vertical="top"/>
    </xf>
    <xf numFmtId="164" fontId="31" fillId="27" borderId="43" xfId="91" applyNumberFormat="1" applyFont="1" applyFill="1" applyBorder="1" applyAlignment="1" applyProtection="1">
      <alignment vertical="top"/>
    </xf>
    <xf numFmtId="164" fontId="31" fillId="27" borderId="0" xfId="81" applyNumberFormat="1" applyFont="1" applyFill="1" applyBorder="1" applyAlignment="1" applyProtection="1">
      <alignment horizontal="center" vertical="top"/>
    </xf>
    <xf numFmtId="0" fontId="31" fillId="26" borderId="49" xfId="91" applyNumberFormat="1" applyFont="1" applyFill="1" applyBorder="1" applyAlignment="1" applyProtection="1">
      <alignment vertical="top"/>
    </xf>
    <xf numFmtId="0" fontId="31" fillId="26" borderId="33" xfId="81" applyNumberFormat="1" applyFont="1" applyFill="1" applyBorder="1" applyAlignment="1" applyProtection="1">
      <alignment vertical="top"/>
    </xf>
    <xf numFmtId="0" fontId="31" fillId="26" borderId="44" xfId="81" applyNumberFormat="1" applyFont="1" applyFill="1" applyBorder="1" applyAlignment="1" applyProtection="1">
      <alignment vertical="top"/>
    </xf>
    <xf numFmtId="0" fontId="31" fillId="26" borderId="29" xfId="91" applyNumberFormat="1" applyFont="1" applyFill="1" applyBorder="1" applyAlignment="1" applyProtection="1">
      <alignment vertical="top"/>
    </xf>
    <xf numFmtId="0" fontId="31" fillId="26" borderId="43" xfId="91" applyNumberFormat="1" applyFont="1" applyFill="1" applyBorder="1" applyAlignment="1" applyProtection="1">
      <alignment vertical="top"/>
    </xf>
    <xf numFmtId="164" fontId="31" fillId="0" borderId="29" xfId="81" applyNumberFormat="1" applyFont="1" applyFill="1" applyBorder="1" applyAlignment="1" applyProtection="1">
      <alignment vertical="top"/>
      <protection locked="0"/>
    </xf>
    <xf numFmtId="164" fontId="31" fillId="27" borderId="0" xfId="81" applyNumberFormat="1" applyFont="1" applyFill="1" applyBorder="1" applyAlignment="1" applyProtection="1">
      <alignment vertical="top"/>
    </xf>
    <xf numFmtId="0" fontId="31" fillId="26" borderId="29" xfId="126" applyFont="1" applyFill="1" applyBorder="1" applyAlignment="1">
      <alignment horizontal="center" vertical="top"/>
    </xf>
    <xf numFmtId="0" fontId="31" fillId="26" borderId="0" xfId="126" applyFont="1" applyFill="1" applyAlignment="1">
      <alignment horizontal="center" vertical="top"/>
    </xf>
    <xf numFmtId="0" fontId="31" fillId="26" borderId="43" xfId="126" applyFont="1" applyFill="1" applyBorder="1" applyAlignment="1">
      <alignment horizontal="center" vertical="top"/>
    </xf>
    <xf numFmtId="3" fontId="31" fillId="0" borderId="54" xfId="126" applyNumberFormat="1" applyFont="1" applyBorder="1" applyAlignment="1" applyProtection="1">
      <alignment horizontal="center" vertical="top"/>
      <protection locked="0"/>
    </xf>
    <xf numFmtId="3" fontId="31" fillId="0" borderId="18" xfId="126" applyNumberFormat="1" applyFont="1" applyBorder="1" applyAlignment="1" applyProtection="1">
      <alignment horizontal="center" vertical="top"/>
      <protection locked="0"/>
    </xf>
    <xf numFmtId="37" fontId="31" fillId="27" borderId="18" xfId="126" applyNumberFormat="1" applyFont="1" applyFill="1" applyBorder="1" applyAlignment="1">
      <alignment horizontal="center" vertical="top"/>
    </xf>
    <xf numFmtId="37" fontId="31" fillId="27" borderId="70" xfId="126" applyNumberFormat="1" applyFont="1" applyFill="1" applyBorder="1" applyAlignment="1">
      <alignment horizontal="center" vertical="top"/>
    </xf>
    <xf numFmtId="3" fontId="31" fillId="0" borderId="61" xfId="126" applyNumberFormat="1" applyFont="1" applyBorder="1" applyAlignment="1" applyProtection="1">
      <alignment horizontal="center" vertical="top"/>
      <protection locked="0"/>
    </xf>
    <xf numFmtId="37" fontId="31" fillId="27" borderId="25" xfId="126" applyNumberFormat="1" applyFont="1" applyFill="1" applyBorder="1" applyAlignment="1">
      <alignment horizontal="center" vertical="top"/>
    </xf>
    <xf numFmtId="0" fontId="31" fillId="26" borderId="54" xfId="126" applyFont="1" applyFill="1" applyBorder="1" applyAlignment="1">
      <alignment horizontal="center" vertical="top"/>
    </xf>
    <xf numFmtId="0" fontId="31" fillId="26" borderId="18" xfId="126" applyFont="1" applyFill="1" applyBorder="1" applyAlignment="1">
      <alignment horizontal="center" vertical="top"/>
    </xf>
    <xf numFmtId="0" fontId="31" fillId="26" borderId="70" xfId="126" applyFont="1" applyFill="1" applyBorder="1" applyAlignment="1">
      <alignment horizontal="center" vertical="top"/>
    </xf>
    <xf numFmtId="0" fontId="31" fillId="26" borderId="61" xfId="125" applyFont="1" applyFill="1" applyBorder="1"/>
    <xf numFmtId="0" fontId="31" fillId="26" borderId="25" xfId="125" applyFont="1" applyFill="1" applyBorder="1"/>
    <xf numFmtId="0" fontId="31" fillId="26" borderId="31" xfId="125" applyFont="1" applyFill="1" applyBorder="1"/>
    <xf numFmtId="164" fontId="31" fillId="26" borderId="25" xfId="91" applyNumberFormat="1" applyFont="1" applyFill="1" applyBorder="1" applyAlignment="1" applyProtection="1"/>
    <xf numFmtId="0" fontId="31" fillId="26" borderId="25" xfId="0" applyFont="1" applyFill="1" applyBorder="1"/>
    <xf numFmtId="0" fontId="31" fillId="25" borderId="29" xfId="125" applyFont="1" applyFill="1" applyBorder="1"/>
    <xf numFmtId="0" fontId="31" fillId="25" borderId="0" xfId="125" applyFont="1" applyFill="1"/>
    <xf numFmtId="167" fontId="31" fillId="27" borderId="0" xfId="125" applyNumberFormat="1" applyFont="1" applyFill="1"/>
    <xf numFmtId="0" fontId="31" fillId="26" borderId="40" xfId="126" applyFont="1" applyFill="1" applyBorder="1" applyAlignment="1">
      <alignment horizontal="center" vertical="top"/>
    </xf>
    <xf numFmtId="0" fontId="31" fillId="26" borderId="32" xfId="126" applyFont="1" applyFill="1" applyBorder="1" applyAlignment="1">
      <alignment horizontal="center" vertical="top"/>
    </xf>
    <xf numFmtId="0" fontId="31" fillId="26" borderId="45" xfId="126" applyFont="1" applyFill="1" applyBorder="1" applyAlignment="1">
      <alignment horizontal="center" vertical="top"/>
    </xf>
    <xf numFmtId="49" fontId="32" fillId="26" borderId="0" xfId="125" applyNumberFormat="1" applyFont="1" applyFill="1" applyAlignment="1">
      <alignment horizontal="left"/>
    </xf>
    <xf numFmtId="0" fontId="32" fillId="0" borderId="0" xfId="126" applyFont="1" applyAlignment="1">
      <alignment horizontal="left"/>
    </xf>
    <xf numFmtId="0" fontId="32" fillId="0" borderId="0" xfId="0" applyFont="1" applyProtection="1">
      <protection locked="0"/>
    </xf>
    <xf numFmtId="0" fontId="35" fillId="0" borderId="0" xfId="0" applyFont="1"/>
    <xf numFmtId="0" fontId="32" fillId="0" borderId="0" xfId="0" applyFont="1" applyAlignment="1">
      <alignment horizontal="center"/>
    </xf>
    <xf numFmtId="0" fontId="32" fillId="24" borderId="38" xfId="0" applyFont="1" applyFill="1" applyBorder="1" applyAlignment="1">
      <alignment horizontal="center"/>
    </xf>
    <xf numFmtId="0" fontId="31" fillId="0" borderId="15" xfId="125" applyFont="1" applyBorder="1" applyAlignment="1">
      <alignment wrapText="1"/>
    </xf>
    <xf numFmtId="0" fontId="31" fillId="0" borderId="31" xfId="0" applyFont="1" applyBorder="1" applyAlignment="1">
      <alignment wrapText="1"/>
    </xf>
    <xf numFmtId="0" fontId="32" fillId="0" borderId="0" xfId="126" applyFont="1" applyAlignment="1">
      <alignment vertical="top" wrapText="1"/>
    </xf>
    <xf numFmtId="0" fontId="32" fillId="0" borderId="15" xfId="0" applyFont="1" applyBorder="1" applyAlignment="1">
      <alignment vertical="top"/>
    </xf>
    <xf numFmtId="0" fontId="32" fillId="0" borderId="25" xfId="0" applyFont="1" applyBorder="1" applyAlignment="1">
      <alignment vertical="top"/>
    </xf>
    <xf numFmtId="0" fontId="32" fillId="0" borderId="21" xfId="0" applyFont="1" applyBorder="1" applyAlignment="1">
      <alignment vertical="top"/>
    </xf>
    <xf numFmtId="0" fontId="32" fillId="0" borderId="33" xfId="0" applyFont="1" applyBorder="1" applyAlignment="1">
      <alignment vertical="top"/>
    </xf>
    <xf numFmtId="0" fontId="32" fillId="0" borderId="15" xfId="0" applyFont="1" applyBorder="1" applyAlignment="1">
      <alignment vertical="top" wrapText="1"/>
    </xf>
    <xf numFmtId="0" fontId="40" fillId="0" borderId="17" xfId="0" applyFont="1" applyBorder="1" applyAlignment="1">
      <alignment vertical="top"/>
    </xf>
    <xf numFmtId="0" fontId="32" fillId="0" borderId="16" xfId="0" applyFont="1" applyBorder="1" applyAlignment="1">
      <alignment vertical="top" wrapText="1"/>
    </xf>
    <xf numFmtId="0" fontId="32" fillId="24" borderId="28" xfId="0" applyFont="1" applyFill="1" applyBorder="1"/>
    <xf numFmtId="0" fontId="32" fillId="24" borderId="38" xfId="0" applyFont="1" applyFill="1" applyBorder="1"/>
    <xf numFmtId="0" fontId="32" fillId="30" borderId="28" xfId="0" applyFont="1" applyFill="1" applyBorder="1" applyAlignment="1">
      <alignment vertical="center" wrapText="1"/>
    </xf>
    <xf numFmtId="0" fontId="32" fillId="30" borderId="28" xfId="0" applyFont="1" applyFill="1" applyBorder="1" applyAlignment="1">
      <alignment vertical="center"/>
    </xf>
    <xf numFmtId="0" fontId="31" fillId="30" borderId="38" xfId="0" applyFont="1" applyFill="1" applyBorder="1" applyAlignment="1">
      <alignment vertical="center"/>
    </xf>
    <xf numFmtId="0" fontId="32" fillId="30" borderId="38" xfId="0" applyFont="1" applyFill="1" applyBorder="1" applyAlignment="1">
      <alignment vertical="center"/>
    </xf>
    <xf numFmtId="0" fontId="31" fillId="30" borderId="39" xfId="0" applyFont="1" applyFill="1" applyBorder="1" applyAlignment="1">
      <alignment vertical="center"/>
    </xf>
    <xf numFmtId="0" fontId="32" fillId="31" borderId="34" xfId="0" applyFont="1" applyFill="1" applyBorder="1"/>
    <xf numFmtId="0" fontId="32" fillId="31" borderId="35" xfId="0" applyFont="1" applyFill="1" applyBorder="1" applyAlignment="1">
      <alignment horizontal="right"/>
    </xf>
    <xf numFmtId="0" fontId="32" fillId="31" borderId="34" xfId="0" applyFont="1" applyFill="1" applyBorder="1" applyAlignment="1">
      <alignment horizontal="right"/>
    </xf>
    <xf numFmtId="0" fontId="32" fillId="31" borderId="26" xfId="0" applyFont="1" applyFill="1" applyBorder="1" applyAlignment="1">
      <alignment vertical="center"/>
    </xf>
    <xf numFmtId="0" fontId="32" fillId="31" borderId="35" xfId="0" applyFont="1" applyFill="1" applyBorder="1" applyAlignment="1">
      <alignment horizontal="right" vertical="center"/>
    </xf>
    <xf numFmtId="0" fontId="32" fillId="31" borderId="26" xfId="0" applyFont="1" applyFill="1" applyBorder="1" applyAlignment="1">
      <alignment horizontal="right" vertical="center"/>
    </xf>
    <xf numFmtId="0" fontId="32" fillId="24" borderId="39" xfId="0" applyFont="1" applyFill="1" applyBorder="1"/>
    <xf numFmtId="0" fontId="31" fillId="26" borderId="66" xfId="0" applyFont="1" applyFill="1" applyBorder="1" applyAlignment="1">
      <alignment vertical="center" wrapText="1"/>
    </xf>
    <xf numFmtId="0" fontId="32" fillId="0" borderId="0" xfId="0" applyFont="1" applyAlignment="1">
      <alignment vertical="center"/>
    </xf>
    <xf numFmtId="0" fontId="31" fillId="30" borderId="38" xfId="0" applyFont="1" applyFill="1" applyBorder="1" applyAlignment="1">
      <alignment vertical="center" wrapText="1"/>
    </xf>
    <xf numFmtId="0" fontId="31" fillId="30" borderId="39" xfId="0" applyFont="1" applyFill="1" applyBorder="1" applyAlignment="1">
      <alignment vertical="center" wrapText="1"/>
    </xf>
    <xf numFmtId="0" fontId="32" fillId="30" borderId="38" xfId="0" applyFont="1" applyFill="1" applyBorder="1" applyAlignment="1">
      <alignment horizontal="left" vertical="center"/>
    </xf>
    <xf numFmtId="0" fontId="32" fillId="31" borderId="38" xfId="0" applyFont="1" applyFill="1" applyBorder="1"/>
    <xf numFmtId="0" fontId="32" fillId="31" borderId="28" xfId="0" applyFont="1" applyFill="1" applyBorder="1" applyAlignment="1">
      <alignment horizontal="right"/>
    </xf>
    <xf numFmtId="0" fontId="32" fillId="31" borderId="38" xfId="0" applyFont="1" applyFill="1" applyBorder="1" applyAlignment="1">
      <alignment horizontal="right"/>
    </xf>
    <xf numFmtId="0" fontId="32" fillId="31" borderId="38" xfId="0" applyFont="1" applyFill="1" applyBorder="1" applyAlignment="1">
      <alignment horizontal="left"/>
    </xf>
    <xf numFmtId="0" fontId="29" fillId="0" borderId="0" xfId="0" applyFont="1" applyAlignment="1">
      <alignment vertical="center"/>
    </xf>
    <xf numFmtId="0" fontId="30" fillId="0" borderId="0" xfId="0" applyFont="1" applyAlignment="1">
      <alignment horizontal="right" vertical="center"/>
    </xf>
    <xf numFmtId="0" fontId="30" fillId="0" borderId="0" xfId="0" applyFont="1" applyAlignment="1">
      <alignment vertical="center"/>
    </xf>
    <xf numFmtId="0" fontId="31" fillId="29" borderId="78" xfId="0" applyFont="1" applyFill="1" applyBorder="1"/>
    <xf numFmtId="0" fontId="31" fillId="29" borderId="60" xfId="0" applyFont="1" applyFill="1" applyBorder="1"/>
    <xf numFmtId="0" fontId="31" fillId="0" borderId="78" xfId="0" applyFont="1" applyBorder="1" applyAlignment="1" applyProtection="1">
      <alignment wrapText="1"/>
      <protection locked="0"/>
    </xf>
    <xf numFmtId="0" fontId="39" fillId="0" borderId="0" xfId="0" applyFont="1" applyAlignment="1">
      <alignment vertical="center"/>
    </xf>
    <xf numFmtId="0" fontId="32" fillId="0" borderId="11" xfId="0" applyFont="1" applyBorder="1" applyAlignment="1">
      <alignment vertical="top"/>
    </xf>
    <xf numFmtId="0" fontId="32" fillId="0" borderId="0" xfId="0" applyFont="1" applyAlignment="1">
      <alignment vertical="top"/>
    </xf>
    <xf numFmtId="0" fontId="32" fillId="0" borderId="25" xfId="0" applyFont="1" applyBorder="1" applyAlignment="1">
      <alignment vertical="top" wrapText="1"/>
    </xf>
    <xf numFmtId="0" fontId="40" fillId="0" borderId="0" xfId="0" applyFont="1" applyAlignment="1">
      <alignment vertical="top"/>
    </xf>
    <xf numFmtId="0" fontId="32" fillId="31" borderId="28" xfId="125" applyFont="1" applyFill="1" applyBorder="1"/>
    <xf numFmtId="0" fontId="32" fillId="30" borderId="28" xfId="125" applyFont="1" applyFill="1" applyBorder="1" applyAlignment="1">
      <alignment vertical="center"/>
    </xf>
    <xf numFmtId="0" fontId="32" fillId="24" borderId="28" xfId="125" applyFont="1" applyFill="1" applyBorder="1"/>
    <xf numFmtId="0" fontId="31" fillId="24" borderId="38" xfId="0" applyFont="1" applyFill="1" applyBorder="1"/>
    <xf numFmtId="0" fontId="31" fillId="24" borderId="39" xfId="0" applyFont="1" applyFill="1" applyBorder="1"/>
    <xf numFmtId="0" fontId="32" fillId="31" borderId="35" xfId="125" applyFont="1" applyFill="1" applyBorder="1" applyAlignment="1">
      <alignment vertical="center"/>
    </xf>
    <xf numFmtId="0" fontId="32" fillId="31" borderId="28" xfId="125" applyFont="1" applyFill="1" applyBorder="1" applyAlignment="1">
      <alignment vertical="center"/>
    </xf>
    <xf numFmtId="0" fontId="32" fillId="31" borderId="38" xfId="125" applyFont="1" applyFill="1" applyBorder="1" applyAlignment="1">
      <alignment vertical="center"/>
    </xf>
    <xf numFmtId="0" fontId="32" fillId="31" borderId="39" xfId="125" applyFont="1" applyFill="1" applyBorder="1" applyAlignment="1">
      <alignment vertical="center"/>
    </xf>
    <xf numFmtId="0" fontId="32" fillId="31" borderId="38" xfId="125" applyFont="1" applyFill="1" applyBorder="1" applyAlignment="1">
      <alignment horizontal="right" vertical="center"/>
    </xf>
    <xf numFmtId="0" fontId="31" fillId="29" borderId="83" xfId="0" applyFont="1" applyFill="1" applyBorder="1" applyAlignment="1">
      <alignment vertical="top"/>
    </xf>
    <xf numFmtId="0" fontId="31" fillId="29" borderId="84" xfId="0" applyFont="1" applyFill="1" applyBorder="1" applyAlignment="1">
      <alignment vertical="top"/>
    </xf>
    <xf numFmtId="0" fontId="31" fillId="0" borderId="54" xfId="0" applyFont="1" applyBorder="1" applyProtection="1">
      <protection locked="0"/>
    </xf>
    <xf numFmtId="0" fontId="31" fillId="0" borderId="70" xfId="0" applyFont="1" applyBorder="1" applyProtection="1">
      <protection locked="0"/>
    </xf>
    <xf numFmtId="0" fontId="31" fillId="0" borderId="68" xfId="0" applyFont="1" applyBorder="1"/>
    <xf numFmtId="0" fontId="31" fillId="0" borderId="54" xfId="0" applyFont="1" applyBorder="1" applyAlignment="1">
      <alignment vertical="top"/>
    </xf>
    <xf numFmtId="0" fontId="31" fillId="0" borderId="54" xfId="0" applyFont="1" applyBorder="1"/>
    <xf numFmtId="0" fontId="31" fillId="0" borderId="54" xfId="0" applyFont="1" applyBorder="1" applyAlignment="1" applyProtection="1">
      <alignment vertical="top" wrapText="1"/>
      <protection locked="0"/>
    </xf>
    <xf numFmtId="0" fontId="31" fillId="0" borderId="70" xfId="0" applyFont="1" applyBorder="1" applyAlignment="1" applyProtection="1">
      <alignment vertical="top" wrapText="1"/>
      <protection locked="0"/>
    </xf>
    <xf numFmtId="0" fontId="31" fillId="29" borderId="54" xfId="0" applyFont="1" applyFill="1" applyBorder="1" applyAlignment="1">
      <alignment wrapText="1"/>
    </xf>
    <xf numFmtId="0" fontId="31" fillId="29" borderId="70" xfId="0" applyFont="1" applyFill="1" applyBorder="1" applyAlignment="1">
      <alignment wrapText="1"/>
    </xf>
    <xf numFmtId="0" fontId="32" fillId="24" borderId="31" xfId="0" applyFont="1" applyFill="1" applyBorder="1"/>
    <xf numFmtId="0" fontId="31" fillId="24" borderId="88" xfId="0" applyFont="1" applyFill="1" applyBorder="1"/>
    <xf numFmtId="49" fontId="31" fillId="0" borderId="0" xfId="0" applyNumberFormat="1" applyFont="1" applyAlignment="1" applyProtection="1">
      <alignment wrapText="1"/>
      <protection locked="0"/>
    </xf>
    <xf numFmtId="0" fontId="31" fillId="26" borderId="0" xfId="0" applyFont="1" applyFill="1"/>
    <xf numFmtId="49" fontId="31" fillId="26" borderId="0" xfId="125" applyNumberFormat="1" applyFont="1" applyFill="1"/>
    <xf numFmtId="49" fontId="31" fillId="26" borderId="0" xfId="0" applyNumberFormat="1" applyFont="1" applyFill="1"/>
    <xf numFmtId="0" fontId="32" fillId="31" borderId="34" xfId="0" applyFont="1" applyFill="1" applyBorder="1" applyAlignment="1">
      <alignment horizontal="center" vertical="center"/>
    </xf>
    <xf numFmtId="0" fontId="32" fillId="31" borderId="34" xfId="0" applyFont="1" applyFill="1" applyBorder="1" applyAlignment="1">
      <alignment vertical="center"/>
    </xf>
    <xf numFmtId="0" fontId="31" fillId="0" borderId="67" xfId="125" applyFont="1" applyBorder="1" applyAlignment="1">
      <alignment horizontal="right" vertical="center"/>
    </xf>
    <xf numFmtId="0" fontId="31" fillId="24" borderId="85" xfId="325" applyFont="1" applyFill="1" applyBorder="1" applyAlignment="1">
      <alignment horizontal="center"/>
    </xf>
    <xf numFmtId="0" fontId="31" fillId="26" borderId="21" xfId="0" applyFont="1" applyFill="1" applyBorder="1" applyAlignment="1">
      <alignment vertical="center" wrapText="1"/>
    </xf>
    <xf numFmtId="49" fontId="31" fillId="0" borderId="0" xfId="0" applyNumberFormat="1" applyFont="1"/>
    <xf numFmtId="0" fontId="32" fillId="0" borderId="73" xfId="0" applyFont="1" applyBorder="1" applyAlignment="1">
      <alignment horizontal="center"/>
    </xf>
    <xf numFmtId="0" fontId="32" fillId="28" borderId="73" xfId="0" applyFont="1" applyFill="1" applyBorder="1" applyAlignment="1">
      <alignment horizontal="center"/>
    </xf>
    <xf numFmtId="0" fontId="31" fillId="0" borderId="69" xfId="0" applyFont="1" applyBorder="1" applyAlignment="1" applyProtection="1">
      <alignment horizontal="left" wrapText="1" indent="3"/>
      <protection locked="0"/>
    </xf>
    <xf numFmtId="0" fontId="31" fillId="0" borderId="84" xfId="0" applyFont="1" applyBorder="1" applyAlignment="1" applyProtection="1">
      <alignment wrapText="1"/>
      <protection locked="0"/>
    </xf>
    <xf numFmtId="0" fontId="32" fillId="24" borderId="65" xfId="0" applyFont="1" applyFill="1" applyBorder="1" applyAlignment="1">
      <alignment vertical="top" wrapText="1"/>
    </xf>
    <xf numFmtId="0" fontId="32" fillId="0" borderId="12" xfId="0" applyFont="1" applyBorder="1" applyAlignment="1">
      <alignment horizontal="center"/>
    </xf>
    <xf numFmtId="0" fontId="31" fillId="0" borderId="89" xfId="0" applyFont="1" applyBorder="1"/>
    <xf numFmtId="0" fontId="32" fillId="24" borderId="72" xfId="0" applyFont="1" applyFill="1" applyBorder="1" applyAlignment="1">
      <alignment vertical="top" wrapText="1"/>
    </xf>
    <xf numFmtId="0" fontId="32" fillId="24" borderId="22" xfId="0" applyFont="1" applyFill="1" applyBorder="1" applyAlignment="1">
      <alignment vertical="top" wrapText="1"/>
    </xf>
    <xf numFmtId="0" fontId="31" fillId="0" borderId="10" xfId="0" applyFont="1" applyBorder="1" applyAlignment="1">
      <alignment wrapText="1"/>
    </xf>
    <xf numFmtId="0" fontId="31" fillId="0" borderId="26" xfId="0" applyFont="1" applyBorder="1" applyProtection="1">
      <protection locked="0"/>
    </xf>
    <xf numFmtId="0" fontId="31" fillId="0" borderId="70" xfId="0" applyFont="1" applyBorder="1" applyAlignment="1" applyProtection="1">
      <alignment vertical="top"/>
      <protection locked="0"/>
    </xf>
    <xf numFmtId="0" fontId="31" fillId="26" borderId="0" xfId="125" applyFont="1" applyFill="1" applyAlignment="1">
      <alignment horizontal="left"/>
    </xf>
    <xf numFmtId="0" fontId="31" fillId="26" borderId="0" xfId="125" applyFont="1" applyFill="1" applyProtection="1">
      <protection locked="0"/>
    </xf>
    <xf numFmtId="37" fontId="31" fillId="0" borderId="46" xfId="81" applyNumberFormat="1" applyFont="1" applyFill="1" applyBorder="1" applyAlignment="1" applyProtection="1">
      <alignment vertical="top"/>
      <protection locked="0"/>
    </xf>
    <xf numFmtId="0" fontId="5" fillId="26" borderId="0" xfId="125" applyFont="1" applyFill="1" applyProtection="1">
      <protection locked="0"/>
    </xf>
    <xf numFmtId="0" fontId="30" fillId="0" borderId="0" xfId="0" applyFont="1" applyAlignment="1" applyProtection="1">
      <alignment vertical="center"/>
      <protection locked="0"/>
    </xf>
    <xf numFmtId="0" fontId="39" fillId="0" borderId="0" xfId="0" applyFont="1" applyAlignment="1">
      <alignment horizontal="center" vertical="center"/>
    </xf>
    <xf numFmtId="0" fontId="31" fillId="0" borderId="0" xfId="0" applyFont="1" applyAlignment="1">
      <alignment horizontal="left" vertical="top" indent="1"/>
    </xf>
    <xf numFmtId="0" fontId="31" fillId="0" borderId="0" xfId="0" applyFont="1" applyAlignment="1">
      <alignment horizontal="left" vertical="top" wrapText="1" indent="1"/>
    </xf>
    <xf numFmtId="0" fontId="31" fillId="0" borderId="0" xfId="0" applyFont="1" applyAlignment="1">
      <alignment vertical="top"/>
    </xf>
    <xf numFmtId="0" fontId="31" fillId="26" borderId="0" xfId="0" applyFont="1" applyFill="1" applyAlignment="1">
      <alignment horizontal="left" vertical="top" indent="1"/>
    </xf>
    <xf numFmtId="166" fontId="31" fillId="0" borderId="27" xfId="81" applyNumberFormat="1" applyFont="1" applyBorder="1" applyAlignment="1" applyProtection="1">
      <alignment vertical="top"/>
      <protection locked="0"/>
    </xf>
    <xf numFmtId="165" fontId="31" fillId="27" borderId="87" xfId="62" applyNumberFormat="1" applyFont="1" applyFill="1" applyBorder="1" applyAlignment="1" applyProtection="1">
      <alignment vertical="top"/>
    </xf>
    <xf numFmtId="166" fontId="31" fillId="0" borderId="43" xfId="81" applyNumberFormat="1" applyFont="1" applyFill="1" applyBorder="1" applyAlignment="1" applyProtection="1">
      <alignment vertical="top"/>
      <protection locked="0"/>
    </xf>
    <xf numFmtId="165" fontId="31" fillId="0" borderId="43" xfId="62" applyNumberFormat="1" applyFont="1" applyFill="1" applyBorder="1" applyAlignment="1" applyProtection="1">
      <alignment vertical="top"/>
      <protection locked="0"/>
    </xf>
    <xf numFmtId="0" fontId="40" fillId="0" borderId="33" xfId="0" applyFont="1" applyBorder="1" applyAlignment="1">
      <alignment vertical="top"/>
    </xf>
    <xf numFmtId="0" fontId="31" fillId="0" borderId="25" xfId="0" applyFont="1" applyBorder="1" applyAlignment="1">
      <alignment horizontal="left" vertical="top" indent="1"/>
    </xf>
    <xf numFmtId="0" fontId="31" fillId="26" borderId="33" xfId="0" applyFont="1" applyFill="1" applyBorder="1" applyAlignment="1">
      <alignment horizontal="left" vertical="top" indent="1"/>
    </xf>
    <xf numFmtId="0" fontId="31" fillId="26" borderId="33" xfId="0" applyFont="1" applyFill="1" applyBorder="1" applyAlignment="1">
      <alignment horizontal="left" vertical="top" wrapText="1" indent="1"/>
    </xf>
    <xf numFmtId="0" fontId="31" fillId="0" borderId="90" xfId="0" applyFont="1" applyBorder="1" applyAlignment="1">
      <alignment horizontal="center" vertical="top" wrapText="1"/>
    </xf>
    <xf numFmtId="0" fontId="31" fillId="0" borderId="60" xfId="0" applyFont="1" applyBorder="1" applyAlignment="1">
      <alignment horizontal="center" vertical="top" wrapText="1"/>
    </xf>
    <xf numFmtId="166" fontId="31" fillId="0" borderId="29" xfId="81" applyNumberFormat="1" applyFont="1" applyFill="1" applyBorder="1" applyAlignment="1" applyProtection="1">
      <alignment horizontal="center" vertical="top"/>
      <protection locked="0"/>
    </xf>
    <xf numFmtId="0" fontId="32" fillId="0" borderId="64" xfId="325" applyFont="1" applyBorder="1" applyProtection="1">
      <protection locked="0"/>
    </xf>
    <xf numFmtId="164" fontId="31" fillId="27" borderId="29" xfId="81" applyNumberFormat="1" applyFont="1" applyFill="1" applyBorder="1" applyAlignment="1" applyProtection="1">
      <alignment horizontal="center" vertical="top"/>
    </xf>
    <xf numFmtId="167" fontId="31" fillId="27" borderId="43" xfId="125" applyNumberFormat="1" applyFont="1" applyFill="1" applyBorder="1"/>
    <xf numFmtId="0" fontId="31" fillId="0" borderId="75" xfId="0" applyFont="1" applyBorder="1" applyAlignment="1" applyProtection="1">
      <alignment horizontal="left" vertical="top" wrapText="1" indent="3"/>
      <protection locked="0"/>
    </xf>
    <xf numFmtId="0" fontId="31" fillId="0" borderId="78" xfId="0" applyFont="1" applyBorder="1" applyAlignment="1" applyProtection="1">
      <alignment vertical="top" wrapText="1"/>
      <protection locked="0"/>
    </xf>
    <xf numFmtId="0" fontId="31" fillId="0" borderId="75" xfId="324" applyFont="1" applyBorder="1" applyAlignment="1" applyProtection="1">
      <alignment horizontal="left" wrapText="1" indent="3"/>
      <protection locked="0"/>
    </xf>
    <xf numFmtId="0" fontId="31" fillId="0" borderId="78" xfId="324" applyFont="1" applyBorder="1" applyAlignment="1" applyProtection="1">
      <alignment wrapText="1"/>
      <protection locked="0"/>
    </xf>
    <xf numFmtId="0" fontId="31" fillId="0" borderId="78" xfId="324" applyFont="1" applyBorder="1" applyAlignment="1" applyProtection="1">
      <alignment vertical="top" wrapText="1"/>
      <protection locked="0"/>
    </xf>
  </cellXfs>
  <cellStyles count="466">
    <cellStyle name="20% - Accent1" xfId="1" builtinId="30" customBuiltin="1"/>
    <cellStyle name="20% - Accent1 2" xfId="2" xr:uid="{00000000-0005-0000-0000-000001000000}"/>
    <cellStyle name="20% - Accent2" xfId="3" builtinId="34" customBuiltin="1"/>
    <cellStyle name="20% - Accent2 2" xfId="4" xr:uid="{00000000-0005-0000-0000-000003000000}"/>
    <cellStyle name="20% - Accent3" xfId="5" builtinId="38" customBuiltin="1"/>
    <cellStyle name="20% - Accent3 2" xfId="6" xr:uid="{00000000-0005-0000-0000-000005000000}"/>
    <cellStyle name="20% - Accent4" xfId="7" builtinId="42" customBuiltin="1"/>
    <cellStyle name="20% - Accent4 2" xfId="8" xr:uid="{00000000-0005-0000-0000-000007000000}"/>
    <cellStyle name="20% - Accent5" xfId="9" builtinId="46" customBuiltin="1"/>
    <cellStyle name="20% - Accent5 2" xfId="10" xr:uid="{00000000-0005-0000-0000-000009000000}"/>
    <cellStyle name="20% - Accent6" xfId="11" builtinId="50" customBuiltin="1"/>
    <cellStyle name="20% - Accent6 2" xfId="12" xr:uid="{00000000-0005-0000-0000-00000B000000}"/>
    <cellStyle name="40% - Accent1" xfId="13" builtinId="31" customBuiltin="1"/>
    <cellStyle name="40% - Accent1 2" xfId="14" xr:uid="{00000000-0005-0000-0000-00000D000000}"/>
    <cellStyle name="40% - Accent2" xfId="15" builtinId="35" customBuiltin="1"/>
    <cellStyle name="40% - Accent2 2" xfId="16" xr:uid="{00000000-0005-0000-0000-00000F000000}"/>
    <cellStyle name="40% - Accent3" xfId="17" builtinId="39" customBuiltin="1"/>
    <cellStyle name="40% - Accent3 2" xfId="18" xr:uid="{00000000-0005-0000-0000-000011000000}"/>
    <cellStyle name="40% - Accent4" xfId="19" builtinId="43" customBuiltin="1"/>
    <cellStyle name="40% - Accent4 2" xfId="20" xr:uid="{00000000-0005-0000-0000-000013000000}"/>
    <cellStyle name="40% - Accent5" xfId="21" builtinId="47" customBuiltin="1"/>
    <cellStyle name="40% - Accent5 2" xfId="22" xr:uid="{00000000-0005-0000-0000-000015000000}"/>
    <cellStyle name="40% - Accent6" xfId="23" builtinId="51" customBuiltin="1"/>
    <cellStyle name="40% - Accent6 2" xfId="24" xr:uid="{00000000-0005-0000-0000-000017000000}"/>
    <cellStyle name="60% - Accent1" xfId="25" builtinId="32" customBuiltin="1"/>
    <cellStyle name="60% - Accent1 2" xfId="26" xr:uid="{00000000-0005-0000-0000-000019000000}"/>
    <cellStyle name="60% - Accent2" xfId="27" builtinId="36" customBuiltin="1"/>
    <cellStyle name="60% - Accent2 2" xfId="28" xr:uid="{00000000-0005-0000-0000-00001B000000}"/>
    <cellStyle name="60% - Accent3" xfId="29" builtinId="40" customBuiltin="1"/>
    <cellStyle name="60% - Accent3 2" xfId="30" xr:uid="{00000000-0005-0000-0000-00001D000000}"/>
    <cellStyle name="60% - Accent4" xfId="31" builtinId="44" customBuiltin="1"/>
    <cellStyle name="60% - Accent4 2" xfId="32" xr:uid="{00000000-0005-0000-0000-00001F000000}"/>
    <cellStyle name="60% - Accent5" xfId="33" builtinId="48" customBuiltin="1"/>
    <cellStyle name="60% - Accent5 2" xfId="34" xr:uid="{00000000-0005-0000-0000-000021000000}"/>
    <cellStyle name="60% - Accent6" xfId="35" builtinId="52" customBuiltin="1"/>
    <cellStyle name="60% - Accent6 2" xfId="36" xr:uid="{00000000-0005-0000-0000-000023000000}"/>
    <cellStyle name="Accent1" xfId="37" builtinId="29" customBuiltin="1"/>
    <cellStyle name="Accent1 2" xfId="38" xr:uid="{00000000-0005-0000-0000-000025000000}"/>
    <cellStyle name="Accent2" xfId="39" builtinId="33" customBuiltin="1"/>
    <cellStyle name="Accent2 2" xfId="40" xr:uid="{00000000-0005-0000-0000-000027000000}"/>
    <cellStyle name="Accent3" xfId="41" builtinId="37" customBuiltin="1"/>
    <cellStyle name="Accent3 2" xfId="42" xr:uid="{00000000-0005-0000-0000-000029000000}"/>
    <cellStyle name="Accent4" xfId="43" builtinId="41" customBuiltin="1"/>
    <cellStyle name="Accent4 2" xfId="44" xr:uid="{00000000-0005-0000-0000-00002B000000}"/>
    <cellStyle name="Accent5" xfId="45" builtinId="45" customBuiltin="1"/>
    <cellStyle name="Accent5 2" xfId="46" xr:uid="{00000000-0005-0000-0000-00002D000000}"/>
    <cellStyle name="Accent6" xfId="47" builtinId="49" customBuiltin="1"/>
    <cellStyle name="Accent6 2" xfId="48" xr:uid="{00000000-0005-0000-0000-00002F000000}"/>
    <cellStyle name="Bad" xfId="49" builtinId="27" customBuiltin="1"/>
    <cellStyle name="Bad 2" xfId="50" xr:uid="{00000000-0005-0000-0000-000031000000}"/>
    <cellStyle name="Calculation" xfId="51" builtinId="22" customBuiltin="1"/>
    <cellStyle name="Calculation 2" xfId="52" xr:uid="{00000000-0005-0000-0000-000033000000}"/>
    <cellStyle name="Calculation 3" xfId="53" xr:uid="{00000000-0005-0000-0000-000034000000}"/>
    <cellStyle name="Calculation 4" xfId="54" xr:uid="{00000000-0005-0000-0000-000035000000}"/>
    <cellStyle name="Calculation 5" xfId="55" xr:uid="{00000000-0005-0000-0000-000036000000}"/>
    <cellStyle name="Calculation 6" xfId="56" xr:uid="{00000000-0005-0000-0000-000037000000}"/>
    <cellStyle name="Calculation 7" xfId="57" xr:uid="{00000000-0005-0000-0000-000038000000}"/>
    <cellStyle name="Calculation 8" xfId="58" xr:uid="{00000000-0005-0000-0000-000039000000}"/>
    <cellStyle name="Calculation 9" xfId="59" xr:uid="{00000000-0005-0000-0000-00003A000000}"/>
    <cellStyle name="Check Cell" xfId="60" builtinId="23" customBuiltin="1"/>
    <cellStyle name="Check Cell 2" xfId="61" xr:uid="{00000000-0005-0000-0000-00003C000000}"/>
    <cellStyle name="Comma" xfId="62" builtinId="3"/>
    <cellStyle name="Comma 2" xfId="63" xr:uid="{00000000-0005-0000-0000-00003E000000}"/>
    <cellStyle name="Comma 2 2" xfId="64" xr:uid="{00000000-0005-0000-0000-00003F000000}"/>
    <cellStyle name="Comma 2 2 2" xfId="65" xr:uid="{00000000-0005-0000-0000-000040000000}"/>
    <cellStyle name="Comma 2 2 3" xfId="66" xr:uid="{00000000-0005-0000-0000-000041000000}"/>
    <cellStyle name="Comma 2 2 4" xfId="67" xr:uid="{00000000-0005-0000-0000-000042000000}"/>
    <cellStyle name="Comma 2 2 5" xfId="68" xr:uid="{00000000-0005-0000-0000-000043000000}"/>
    <cellStyle name="Comma 2 2 6" xfId="69" xr:uid="{00000000-0005-0000-0000-000044000000}"/>
    <cellStyle name="Comma 2 2 7" xfId="70" xr:uid="{00000000-0005-0000-0000-000045000000}"/>
    <cellStyle name="Comma 2 2 8" xfId="71" xr:uid="{00000000-0005-0000-0000-000046000000}"/>
    <cellStyle name="Comma 3" xfId="72" xr:uid="{00000000-0005-0000-0000-000047000000}"/>
    <cellStyle name="Comma 3 2" xfId="73" xr:uid="{00000000-0005-0000-0000-000048000000}"/>
    <cellStyle name="Comma 3 3" xfId="74" xr:uid="{00000000-0005-0000-0000-000049000000}"/>
    <cellStyle name="Comma 3 4" xfId="75" xr:uid="{00000000-0005-0000-0000-00004A000000}"/>
    <cellStyle name="Comma 3 5" xfId="76" xr:uid="{00000000-0005-0000-0000-00004B000000}"/>
    <cellStyle name="Comma 3 6" xfId="77" xr:uid="{00000000-0005-0000-0000-00004C000000}"/>
    <cellStyle name="Comma 3 7" xfId="78" xr:uid="{00000000-0005-0000-0000-00004D000000}"/>
    <cellStyle name="Comma 3 8" xfId="79" xr:uid="{00000000-0005-0000-0000-00004E000000}"/>
    <cellStyle name="Comma 4" xfId="80" xr:uid="{00000000-0005-0000-0000-00004F000000}"/>
    <cellStyle name="Currency" xfId="81" builtinId="4"/>
    <cellStyle name="Currency 2" xfId="82" xr:uid="{00000000-0005-0000-0000-000051000000}"/>
    <cellStyle name="Currency 2 2" xfId="83" xr:uid="{00000000-0005-0000-0000-000052000000}"/>
    <cellStyle name="Currency 2 2 2" xfId="84" xr:uid="{00000000-0005-0000-0000-000053000000}"/>
    <cellStyle name="Currency 2 2 3" xfId="85" xr:uid="{00000000-0005-0000-0000-000054000000}"/>
    <cellStyle name="Currency 2 2 4" xfId="86" xr:uid="{00000000-0005-0000-0000-000055000000}"/>
    <cellStyle name="Currency 2 2 5" xfId="87" xr:uid="{00000000-0005-0000-0000-000056000000}"/>
    <cellStyle name="Currency 2 2 6" xfId="88" xr:uid="{00000000-0005-0000-0000-000057000000}"/>
    <cellStyle name="Currency 2 2 7" xfId="89" xr:uid="{00000000-0005-0000-0000-000058000000}"/>
    <cellStyle name="Currency 2 2 8" xfId="90" xr:uid="{00000000-0005-0000-0000-000059000000}"/>
    <cellStyle name="Currency 3" xfId="91" xr:uid="{00000000-0005-0000-0000-00005A000000}"/>
    <cellStyle name="Currency 3 2" xfId="92" xr:uid="{00000000-0005-0000-0000-00005B000000}"/>
    <cellStyle name="Currency 3 3" xfId="93" xr:uid="{00000000-0005-0000-0000-00005C000000}"/>
    <cellStyle name="Currency 3 4" xfId="94" xr:uid="{00000000-0005-0000-0000-00005D000000}"/>
    <cellStyle name="Currency 3 5" xfId="95" xr:uid="{00000000-0005-0000-0000-00005E000000}"/>
    <cellStyle name="Currency 3 6" xfId="96" xr:uid="{00000000-0005-0000-0000-00005F000000}"/>
    <cellStyle name="Currency 3 7" xfId="97" xr:uid="{00000000-0005-0000-0000-000060000000}"/>
    <cellStyle name="Currency 3 8" xfId="98" xr:uid="{00000000-0005-0000-0000-000061000000}"/>
    <cellStyle name="Currency 4" xfId="99" xr:uid="{00000000-0005-0000-0000-000062000000}"/>
    <cellStyle name="Explanatory Text" xfId="100" builtinId="53" customBuiltin="1"/>
    <cellStyle name="Explanatory Text 2" xfId="101" xr:uid="{00000000-0005-0000-0000-000064000000}"/>
    <cellStyle name="Good" xfId="102" builtinId="26" customBuiltin="1"/>
    <cellStyle name="Good 2" xfId="103" xr:uid="{00000000-0005-0000-0000-000066000000}"/>
    <cellStyle name="Heading 1" xfId="104" builtinId="16" customBuiltin="1"/>
    <cellStyle name="Heading 1 2" xfId="105" xr:uid="{00000000-0005-0000-0000-000068000000}"/>
    <cellStyle name="Heading 2" xfId="106" builtinId="17" customBuiltin="1"/>
    <cellStyle name="Heading 2 2" xfId="107" xr:uid="{00000000-0005-0000-0000-00006A000000}"/>
    <cellStyle name="Heading 3" xfId="108" builtinId="18" customBuiltin="1"/>
    <cellStyle name="Heading 3 2" xfId="109" xr:uid="{00000000-0005-0000-0000-00006C000000}"/>
    <cellStyle name="Heading 4" xfId="110" builtinId="19" customBuiltin="1"/>
    <cellStyle name="Heading 4 2" xfId="111" xr:uid="{00000000-0005-0000-0000-00006E000000}"/>
    <cellStyle name="Input" xfId="112" builtinId="20" customBuiltin="1"/>
    <cellStyle name="Input 2" xfId="113" xr:uid="{00000000-0005-0000-0000-000070000000}"/>
    <cellStyle name="Input 3" xfId="114" xr:uid="{00000000-0005-0000-0000-000071000000}"/>
    <cellStyle name="Input 4" xfId="115" xr:uid="{00000000-0005-0000-0000-000072000000}"/>
    <cellStyle name="Input 5" xfId="116" xr:uid="{00000000-0005-0000-0000-000073000000}"/>
    <cellStyle name="Input 6" xfId="117" xr:uid="{00000000-0005-0000-0000-000074000000}"/>
    <cellStyle name="Input 7" xfId="118" xr:uid="{00000000-0005-0000-0000-000075000000}"/>
    <cellStyle name="Input 8" xfId="119" xr:uid="{00000000-0005-0000-0000-000076000000}"/>
    <cellStyle name="Input 9" xfId="120" xr:uid="{00000000-0005-0000-0000-000077000000}"/>
    <cellStyle name="Linked Cell" xfId="121" builtinId="24" customBuiltin="1"/>
    <cellStyle name="Linked Cell 2" xfId="122" xr:uid="{00000000-0005-0000-0000-000079000000}"/>
    <cellStyle name="Neutral" xfId="123" builtinId="28" customBuiltin="1"/>
    <cellStyle name="Neutral 2" xfId="124" xr:uid="{00000000-0005-0000-0000-00007B000000}"/>
    <cellStyle name="Normal" xfId="0" builtinId="0"/>
    <cellStyle name="Normal 10" xfId="324" xr:uid="{00000000-0005-0000-0000-00007D000000}"/>
    <cellStyle name="Normal 2" xfId="125" xr:uid="{00000000-0005-0000-0000-00007E000000}"/>
    <cellStyle name="Normal 2 2" xfId="126" xr:uid="{00000000-0005-0000-0000-00007F000000}"/>
    <cellStyle name="Normal 2 3" xfId="127" xr:uid="{00000000-0005-0000-0000-000080000000}"/>
    <cellStyle name="Normal 2 4" xfId="128" xr:uid="{00000000-0005-0000-0000-000081000000}"/>
    <cellStyle name="Normal 2 5" xfId="129" xr:uid="{00000000-0005-0000-0000-000082000000}"/>
    <cellStyle name="Normal 2 6" xfId="130" xr:uid="{00000000-0005-0000-0000-000083000000}"/>
    <cellStyle name="Normal 2 7" xfId="131" xr:uid="{00000000-0005-0000-0000-000084000000}"/>
    <cellStyle name="Normal 2 8" xfId="132" xr:uid="{00000000-0005-0000-0000-000085000000}"/>
    <cellStyle name="Normal 3" xfId="133" xr:uid="{00000000-0005-0000-0000-000086000000}"/>
    <cellStyle name="Normal 3 10" xfId="200" xr:uid="{00000000-0005-0000-0000-000087000000}"/>
    <cellStyle name="Normal 3 10 2" xfId="234" xr:uid="{00000000-0005-0000-0000-000088000000}"/>
    <cellStyle name="Normal 3 10 2 2" xfId="305" xr:uid="{00000000-0005-0000-0000-000089000000}"/>
    <cellStyle name="Normal 3 10 2 2 2" xfId="447" xr:uid="{4D573E5A-3842-4C37-8C9D-85EEEE4D9E5F}"/>
    <cellStyle name="Normal 3 10 2 3" xfId="377" xr:uid="{4E9BF378-E627-4136-9D71-5902E32531A3}"/>
    <cellStyle name="Normal 3 10 3" xfId="271" xr:uid="{00000000-0005-0000-0000-00008A000000}"/>
    <cellStyle name="Normal 3 10 3 2" xfId="413" xr:uid="{98CFA5AA-4AB8-4EB9-BB23-05CA3AEC11C0}"/>
    <cellStyle name="Normal 3 10 4" xfId="343" xr:uid="{EB995207-AF7A-4301-8DCC-65F34C6A2DB8}"/>
    <cellStyle name="Normal 3 11" xfId="251" xr:uid="{00000000-0005-0000-0000-00008B000000}"/>
    <cellStyle name="Normal 3 11 2" xfId="322" xr:uid="{00000000-0005-0000-0000-00008C000000}"/>
    <cellStyle name="Normal 3 11 2 2" xfId="464" xr:uid="{7D151038-2ACD-4F4D-B09A-96563A9612A7}"/>
    <cellStyle name="Normal 3 11 3" xfId="394" xr:uid="{E81DB9B1-5B90-4AB3-BE0D-54C57A643A58}"/>
    <cellStyle name="Normal 3 12" xfId="217" xr:uid="{00000000-0005-0000-0000-00008D000000}"/>
    <cellStyle name="Normal 3 12 2" xfId="288" xr:uid="{00000000-0005-0000-0000-00008E000000}"/>
    <cellStyle name="Normal 3 12 2 2" xfId="430" xr:uid="{B86C8DF8-CD70-44F4-A6E4-8C0400286961}"/>
    <cellStyle name="Normal 3 12 3" xfId="360" xr:uid="{5263B10C-1CA0-4F1E-8463-D876C73D0ABB}"/>
    <cellStyle name="Normal 3 13" xfId="254" xr:uid="{00000000-0005-0000-0000-00008F000000}"/>
    <cellStyle name="Normal 3 13 2" xfId="396" xr:uid="{0DDD8A18-2D00-4E2C-9E7A-6334C6FE7D50}"/>
    <cellStyle name="Normal 3 14" xfId="326" xr:uid="{F2C3A478-DA31-44FC-ADF1-F18885B66C8D}"/>
    <cellStyle name="Normal 3 2" xfId="134" xr:uid="{00000000-0005-0000-0000-000090000000}"/>
    <cellStyle name="Normal 3 2 10" xfId="252" xr:uid="{00000000-0005-0000-0000-000091000000}"/>
    <cellStyle name="Normal 3 2 10 2" xfId="323" xr:uid="{00000000-0005-0000-0000-000092000000}"/>
    <cellStyle name="Normal 3 2 10 2 2" xfId="465" xr:uid="{C0E12FA8-EEDF-4F7C-8118-B6A260648A5B}"/>
    <cellStyle name="Normal 3 2 10 3" xfId="395" xr:uid="{1629C9E3-8F96-41E9-86A4-2A3D692874FC}"/>
    <cellStyle name="Normal 3 2 11" xfId="218" xr:uid="{00000000-0005-0000-0000-000093000000}"/>
    <cellStyle name="Normal 3 2 11 2" xfId="289" xr:uid="{00000000-0005-0000-0000-000094000000}"/>
    <cellStyle name="Normal 3 2 11 2 2" xfId="431" xr:uid="{6BD43022-C7BF-4640-B0EE-DD70EA4FE191}"/>
    <cellStyle name="Normal 3 2 11 3" xfId="361" xr:uid="{F061C0BA-2B89-4CBF-9B4E-F7272942D10A}"/>
    <cellStyle name="Normal 3 2 12" xfId="255" xr:uid="{00000000-0005-0000-0000-000095000000}"/>
    <cellStyle name="Normal 3 2 12 2" xfId="397" xr:uid="{5C8D488E-C055-454E-BC51-285CB0A34709}"/>
    <cellStyle name="Normal 3 2 13" xfId="327" xr:uid="{2215DBA1-6E88-4D2A-A031-82C43E60585A}"/>
    <cellStyle name="Normal 3 2 2" xfId="135" xr:uid="{00000000-0005-0000-0000-000096000000}"/>
    <cellStyle name="Normal 3 2 2 2" xfId="202" xr:uid="{00000000-0005-0000-0000-000097000000}"/>
    <cellStyle name="Normal 3 2 2 2 2" xfId="236" xr:uid="{00000000-0005-0000-0000-000098000000}"/>
    <cellStyle name="Normal 3 2 2 2 2 2" xfId="307" xr:uid="{00000000-0005-0000-0000-000099000000}"/>
    <cellStyle name="Normal 3 2 2 2 2 2 2" xfId="449" xr:uid="{6388D2D7-85BB-48F6-9FC7-8D0B717D93B2}"/>
    <cellStyle name="Normal 3 2 2 2 2 3" xfId="379" xr:uid="{719CDFB6-F84A-4EC6-9751-FDAC71326D56}"/>
    <cellStyle name="Normal 3 2 2 2 3" xfId="273" xr:uid="{00000000-0005-0000-0000-00009A000000}"/>
    <cellStyle name="Normal 3 2 2 2 3 2" xfId="415" xr:uid="{6AF03777-8BC3-45D7-B0FE-05DF8D2D7776}"/>
    <cellStyle name="Normal 3 2 2 2 4" xfId="345" xr:uid="{BDAAAEAF-B6DC-407D-94B9-7B1EB1BA4127}"/>
    <cellStyle name="Normal 3 2 2 3" xfId="219" xr:uid="{00000000-0005-0000-0000-00009B000000}"/>
    <cellStyle name="Normal 3 2 2 3 2" xfId="290" xr:uid="{00000000-0005-0000-0000-00009C000000}"/>
    <cellStyle name="Normal 3 2 2 3 2 2" xfId="432" xr:uid="{62B8100A-D222-4871-994E-410634B01E38}"/>
    <cellStyle name="Normal 3 2 2 3 3" xfId="362" xr:uid="{BF0DBF3D-399C-4497-A7BA-DF91CB14287A}"/>
    <cellStyle name="Normal 3 2 2 4" xfId="256" xr:uid="{00000000-0005-0000-0000-00009D000000}"/>
    <cellStyle name="Normal 3 2 2 4 2" xfId="398" xr:uid="{CF0AD504-81CF-49A4-ABCA-690631096FC7}"/>
    <cellStyle name="Normal 3 2 2 5" xfId="328" xr:uid="{11ACF79F-A75B-4E07-AAA3-39808A2515A8}"/>
    <cellStyle name="Normal 3 2 3" xfId="136" xr:uid="{00000000-0005-0000-0000-00009E000000}"/>
    <cellStyle name="Normal 3 2 3 2" xfId="203" xr:uid="{00000000-0005-0000-0000-00009F000000}"/>
    <cellStyle name="Normal 3 2 3 2 2" xfId="237" xr:uid="{00000000-0005-0000-0000-0000A0000000}"/>
    <cellStyle name="Normal 3 2 3 2 2 2" xfId="308" xr:uid="{00000000-0005-0000-0000-0000A1000000}"/>
    <cellStyle name="Normal 3 2 3 2 2 2 2" xfId="450" xr:uid="{08B404E3-464F-4613-BFE6-147EDF2968C1}"/>
    <cellStyle name="Normal 3 2 3 2 2 3" xfId="380" xr:uid="{0F524186-77D5-4836-8E32-F98EFCA33858}"/>
    <cellStyle name="Normal 3 2 3 2 3" xfId="274" xr:uid="{00000000-0005-0000-0000-0000A2000000}"/>
    <cellStyle name="Normal 3 2 3 2 3 2" xfId="416" xr:uid="{85260EC3-73F6-40D0-8058-DB481AB2402B}"/>
    <cellStyle name="Normal 3 2 3 2 4" xfId="346" xr:uid="{75D04F09-F34E-4981-A617-2ADE651B3897}"/>
    <cellStyle name="Normal 3 2 3 3" xfId="220" xr:uid="{00000000-0005-0000-0000-0000A3000000}"/>
    <cellStyle name="Normal 3 2 3 3 2" xfId="291" xr:uid="{00000000-0005-0000-0000-0000A4000000}"/>
    <cellStyle name="Normal 3 2 3 3 2 2" xfId="433" xr:uid="{DBFB74D5-EF98-43AD-9CBF-79EC583B6DA2}"/>
    <cellStyle name="Normal 3 2 3 3 3" xfId="363" xr:uid="{25A2ED81-44E3-4114-94E1-21A6C9E27FE4}"/>
    <cellStyle name="Normal 3 2 3 4" xfId="257" xr:uid="{00000000-0005-0000-0000-0000A5000000}"/>
    <cellStyle name="Normal 3 2 3 4 2" xfId="399" xr:uid="{EBE2082E-24F7-4BF4-89D6-E58D68760C44}"/>
    <cellStyle name="Normal 3 2 3 5" xfId="329" xr:uid="{891B681A-4DC9-44B8-9BE7-D24FC44C9994}"/>
    <cellStyle name="Normal 3 2 4" xfId="137" xr:uid="{00000000-0005-0000-0000-0000A6000000}"/>
    <cellStyle name="Normal 3 2 4 2" xfId="204" xr:uid="{00000000-0005-0000-0000-0000A7000000}"/>
    <cellStyle name="Normal 3 2 4 2 2" xfId="238" xr:uid="{00000000-0005-0000-0000-0000A8000000}"/>
    <cellStyle name="Normal 3 2 4 2 2 2" xfId="309" xr:uid="{00000000-0005-0000-0000-0000A9000000}"/>
    <cellStyle name="Normal 3 2 4 2 2 2 2" xfId="451" xr:uid="{1FFC8683-87D7-4510-A03D-2A25EC3FCF32}"/>
    <cellStyle name="Normal 3 2 4 2 2 3" xfId="381" xr:uid="{B568F0E1-70E5-4EDD-8831-95637E01A788}"/>
    <cellStyle name="Normal 3 2 4 2 3" xfId="275" xr:uid="{00000000-0005-0000-0000-0000AA000000}"/>
    <cellStyle name="Normal 3 2 4 2 3 2" xfId="417" xr:uid="{47AB53CD-14FC-46B5-8F12-A5DFB9BD0B26}"/>
    <cellStyle name="Normal 3 2 4 2 4" xfId="347" xr:uid="{185BA0B9-D94A-4DE3-A430-3246EBC51E69}"/>
    <cellStyle name="Normal 3 2 4 3" xfId="221" xr:uid="{00000000-0005-0000-0000-0000AB000000}"/>
    <cellStyle name="Normal 3 2 4 3 2" xfId="292" xr:uid="{00000000-0005-0000-0000-0000AC000000}"/>
    <cellStyle name="Normal 3 2 4 3 2 2" xfId="434" xr:uid="{08F36543-986E-45C6-8671-4693A6624E35}"/>
    <cellStyle name="Normal 3 2 4 3 3" xfId="364" xr:uid="{5003806B-DE9E-4113-B149-598FB7D998DF}"/>
    <cellStyle name="Normal 3 2 4 4" xfId="258" xr:uid="{00000000-0005-0000-0000-0000AD000000}"/>
    <cellStyle name="Normal 3 2 4 4 2" xfId="400" xr:uid="{B83F58AE-3A21-47E3-A371-000A080A95DC}"/>
    <cellStyle name="Normal 3 2 4 5" xfId="330" xr:uid="{AB75E023-F0C6-4C19-8AC9-A62460DECD9A}"/>
    <cellStyle name="Normal 3 2 5" xfId="138" xr:uid="{00000000-0005-0000-0000-0000AE000000}"/>
    <cellStyle name="Normal 3 2 5 2" xfId="205" xr:uid="{00000000-0005-0000-0000-0000AF000000}"/>
    <cellStyle name="Normal 3 2 5 2 2" xfId="239" xr:uid="{00000000-0005-0000-0000-0000B0000000}"/>
    <cellStyle name="Normal 3 2 5 2 2 2" xfId="310" xr:uid="{00000000-0005-0000-0000-0000B1000000}"/>
    <cellStyle name="Normal 3 2 5 2 2 2 2" xfId="452" xr:uid="{306CC500-7090-4E43-9C1D-F1CEAF004F46}"/>
    <cellStyle name="Normal 3 2 5 2 2 3" xfId="382" xr:uid="{FBA43951-2716-4A47-A41D-3E93C3E594C2}"/>
    <cellStyle name="Normal 3 2 5 2 3" xfId="276" xr:uid="{00000000-0005-0000-0000-0000B2000000}"/>
    <cellStyle name="Normal 3 2 5 2 3 2" xfId="418" xr:uid="{7BC73025-40AB-443A-A2DA-FB090F05BEDB}"/>
    <cellStyle name="Normal 3 2 5 2 4" xfId="348" xr:uid="{4EDDFAD9-2039-4F99-AD08-6A5A96B00394}"/>
    <cellStyle name="Normal 3 2 5 3" xfId="222" xr:uid="{00000000-0005-0000-0000-0000B3000000}"/>
    <cellStyle name="Normal 3 2 5 3 2" xfId="293" xr:uid="{00000000-0005-0000-0000-0000B4000000}"/>
    <cellStyle name="Normal 3 2 5 3 2 2" xfId="435" xr:uid="{6D21759C-E915-4EFD-B3AC-431EF3AD4651}"/>
    <cellStyle name="Normal 3 2 5 3 3" xfId="365" xr:uid="{57FB7B6A-3749-46EC-B96F-CDE30B1394E2}"/>
    <cellStyle name="Normal 3 2 5 4" xfId="259" xr:uid="{00000000-0005-0000-0000-0000B5000000}"/>
    <cellStyle name="Normal 3 2 5 4 2" xfId="401" xr:uid="{24E26A11-DFC7-4C79-976C-1ECEE43D8970}"/>
    <cellStyle name="Normal 3 2 5 5" xfId="331" xr:uid="{FF57BAAF-7CAA-4985-B705-721DDFABD64D}"/>
    <cellStyle name="Normal 3 2 6" xfId="139" xr:uid="{00000000-0005-0000-0000-0000B6000000}"/>
    <cellStyle name="Normal 3 2 6 2" xfId="206" xr:uid="{00000000-0005-0000-0000-0000B7000000}"/>
    <cellStyle name="Normal 3 2 6 2 2" xfId="240" xr:uid="{00000000-0005-0000-0000-0000B8000000}"/>
    <cellStyle name="Normal 3 2 6 2 2 2" xfId="311" xr:uid="{00000000-0005-0000-0000-0000B9000000}"/>
    <cellStyle name="Normal 3 2 6 2 2 2 2" xfId="453" xr:uid="{F380FDB3-C53D-485C-A75A-692C7F779BB9}"/>
    <cellStyle name="Normal 3 2 6 2 2 3" xfId="383" xr:uid="{C9E60060-A9E1-49AC-BF98-AFC9F3A579F8}"/>
    <cellStyle name="Normal 3 2 6 2 3" xfId="277" xr:uid="{00000000-0005-0000-0000-0000BA000000}"/>
    <cellStyle name="Normal 3 2 6 2 3 2" xfId="419" xr:uid="{C5164595-F99A-4B2D-87E5-8F91268BBA40}"/>
    <cellStyle name="Normal 3 2 6 2 4" xfId="349" xr:uid="{BF864A99-99E9-40A0-A8E4-F2D61E022390}"/>
    <cellStyle name="Normal 3 2 6 3" xfId="223" xr:uid="{00000000-0005-0000-0000-0000BB000000}"/>
    <cellStyle name="Normal 3 2 6 3 2" xfId="294" xr:uid="{00000000-0005-0000-0000-0000BC000000}"/>
    <cellStyle name="Normal 3 2 6 3 2 2" xfId="436" xr:uid="{653CC617-58AA-4719-92A6-D7E90F826297}"/>
    <cellStyle name="Normal 3 2 6 3 3" xfId="366" xr:uid="{350012C5-F697-471F-8CA1-C393C8D2AD76}"/>
    <cellStyle name="Normal 3 2 6 4" xfId="260" xr:uid="{00000000-0005-0000-0000-0000BD000000}"/>
    <cellStyle name="Normal 3 2 6 4 2" xfId="402" xr:uid="{4105405B-8689-4466-AAB4-3F59C1BC9B17}"/>
    <cellStyle name="Normal 3 2 6 5" xfId="332" xr:uid="{DAFBCCD9-A4FF-43C6-B4BB-A7BA161AF06F}"/>
    <cellStyle name="Normal 3 2 7" xfId="140" xr:uid="{00000000-0005-0000-0000-0000BE000000}"/>
    <cellStyle name="Normal 3 2 7 2" xfId="207" xr:uid="{00000000-0005-0000-0000-0000BF000000}"/>
    <cellStyle name="Normal 3 2 7 2 2" xfId="241" xr:uid="{00000000-0005-0000-0000-0000C0000000}"/>
    <cellStyle name="Normal 3 2 7 2 2 2" xfId="312" xr:uid="{00000000-0005-0000-0000-0000C1000000}"/>
    <cellStyle name="Normal 3 2 7 2 2 2 2" xfId="454" xr:uid="{8FBBAF6A-188C-4F03-B16C-19272643FC08}"/>
    <cellStyle name="Normal 3 2 7 2 2 3" xfId="384" xr:uid="{4FC7AFF8-2182-44EB-A6EB-A233F94C751C}"/>
    <cellStyle name="Normal 3 2 7 2 3" xfId="278" xr:uid="{00000000-0005-0000-0000-0000C2000000}"/>
    <cellStyle name="Normal 3 2 7 2 3 2" xfId="420" xr:uid="{49BDB2DD-8AE6-48C7-90B8-9E9E2C83B1DF}"/>
    <cellStyle name="Normal 3 2 7 2 4" xfId="350" xr:uid="{40325E42-05E2-413E-BA12-C2C7DE261E49}"/>
    <cellStyle name="Normal 3 2 7 3" xfId="224" xr:uid="{00000000-0005-0000-0000-0000C3000000}"/>
    <cellStyle name="Normal 3 2 7 3 2" xfId="295" xr:uid="{00000000-0005-0000-0000-0000C4000000}"/>
    <cellStyle name="Normal 3 2 7 3 2 2" xfId="437" xr:uid="{F40BF242-B676-47F7-9697-BBF4754EFB40}"/>
    <cellStyle name="Normal 3 2 7 3 3" xfId="367" xr:uid="{C90568C6-0CBF-4BA7-B982-89DF9D0F13AE}"/>
    <cellStyle name="Normal 3 2 7 4" xfId="261" xr:uid="{00000000-0005-0000-0000-0000C5000000}"/>
    <cellStyle name="Normal 3 2 7 4 2" xfId="403" xr:uid="{E478FB8C-407C-4CE5-BF22-4EF7DBDABE51}"/>
    <cellStyle name="Normal 3 2 7 5" xfId="333" xr:uid="{7591C8D1-6A8A-45C0-9DD3-98BBA5527D94}"/>
    <cellStyle name="Normal 3 2 8" xfId="141" xr:uid="{00000000-0005-0000-0000-0000C6000000}"/>
    <cellStyle name="Normal 3 2 8 2" xfId="208" xr:uid="{00000000-0005-0000-0000-0000C7000000}"/>
    <cellStyle name="Normal 3 2 8 2 2" xfId="242" xr:uid="{00000000-0005-0000-0000-0000C8000000}"/>
    <cellStyle name="Normal 3 2 8 2 2 2" xfId="313" xr:uid="{00000000-0005-0000-0000-0000C9000000}"/>
    <cellStyle name="Normal 3 2 8 2 2 2 2" xfId="455" xr:uid="{0C7265F4-8E82-447F-B706-E51149897E83}"/>
    <cellStyle name="Normal 3 2 8 2 2 3" xfId="385" xr:uid="{BF726B1F-DB19-4392-B7A6-AF122D1D45B7}"/>
    <cellStyle name="Normal 3 2 8 2 3" xfId="279" xr:uid="{00000000-0005-0000-0000-0000CA000000}"/>
    <cellStyle name="Normal 3 2 8 2 3 2" xfId="421" xr:uid="{6E6D42EE-B53C-4F69-9E73-A9CB76D2781A}"/>
    <cellStyle name="Normal 3 2 8 2 4" xfId="351" xr:uid="{FC1BA815-F203-4628-8388-285E5089CBDD}"/>
    <cellStyle name="Normal 3 2 8 3" xfId="225" xr:uid="{00000000-0005-0000-0000-0000CB000000}"/>
    <cellStyle name="Normal 3 2 8 3 2" xfId="296" xr:uid="{00000000-0005-0000-0000-0000CC000000}"/>
    <cellStyle name="Normal 3 2 8 3 2 2" xfId="438" xr:uid="{D951900E-CED2-4AB7-A980-5F53C3E78BE1}"/>
    <cellStyle name="Normal 3 2 8 3 3" xfId="368" xr:uid="{4D10B7F5-B264-4F4D-92D6-114A488E339D}"/>
    <cellStyle name="Normal 3 2 8 4" xfId="262" xr:uid="{00000000-0005-0000-0000-0000CD000000}"/>
    <cellStyle name="Normal 3 2 8 4 2" xfId="404" xr:uid="{90BF6014-49D3-485D-ADD2-14B309C7CE10}"/>
    <cellStyle name="Normal 3 2 8 5" xfId="334" xr:uid="{5126D10F-6837-4725-88B3-0889E030E7BB}"/>
    <cellStyle name="Normal 3 2 9" xfId="201" xr:uid="{00000000-0005-0000-0000-0000CE000000}"/>
    <cellStyle name="Normal 3 2 9 2" xfId="235" xr:uid="{00000000-0005-0000-0000-0000CF000000}"/>
    <cellStyle name="Normal 3 2 9 2 2" xfId="306" xr:uid="{00000000-0005-0000-0000-0000D0000000}"/>
    <cellStyle name="Normal 3 2 9 2 2 2" xfId="448" xr:uid="{02E2AC51-24A7-4562-BAE6-BB08D9197885}"/>
    <cellStyle name="Normal 3 2 9 2 3" xfId="378" xr:uid="{D3157923-F5D2-40F3-96A5-F68F28BB16FD}"/>
    <cellStyle name="Normal 3 2 9 3" xfId="272" xr:uid="{00000000-0005-0000-0000-0000D1000000}"/>
    <cellStyle name="Normal 3 2 9 3 2" xfId="414" xr:uid="{363329CD-AFBA-4E4B-9112-C5A4ED812593}"/>
    <cellStyle name="Normal 3 2 9 4" xfId="344" xr:uid="{947F2D97-228B-4051-B390-F3DD853AC52A}"/>
    <cellStyle name="Normal 3 3" xfId="142" xr:uid="{00000000-0005-0000-0000-0000D2000000}"/>
    <cellStyle name="Normal 3 3 2" xfId="209" xr:uid="{00000000-0005-0000-0000-0000D3000000}"/>
    <cellStyle name="Normal 3 3 2 2" xfId="243" xr:uid="{00000000-0005-0000-0000-0000D4000000}"/>
    <cellStyle name="Normal 3 3 2 2 2" xfId="314" xr:uid="{00000000-0005-0000-0000-0000D5000000}"/>
    <cellStyle name="Normal 3 3 2 2 2 2" xfId="456" xr:uid="{9AAEAD1D-D922-4825-8CAE-3D3AFEA7DC60}"/>
    <cellStyle name="Normal 3 3 2 2 3" xfId="386" xr:uid="{854B9FA1-85EF-467F-A64C-5706B747365A}"/>
    <cellStyle name="Normal 3 3 2 3" xfId="280" xr:uid="{00000000-0005-0000-0000-0000D6000000}"/>
    <cellStyle name="Normal 3 3 2 3 2" xfId="422" xr:uid="{1BC816BF-05C7-45B3-84A5-85ECB92EB667}"/>
    <cellStyle name="Normal 3 3 2 4" xfId="352" xr:uid="{3A5E2DE2-38E0-4C8D-B283-42E55867C855}"/>
    <cellStyle name="Normal 3 3 3" xfId="226" xr:uid="{00000000-0005-0000-0000-0000D7000000}"/>
    <cellStyle name="Normal 3 3 3 2" xfId="297" xr:uid="{00000000-0005-0000-0000-0000D8000000}"/>
    <cellStyle name="Normal 3 3 3 2 2" xfId="439" xr:uid="{83B12FE4-ACD7-4285-827D-0F14926293F5}"/>
    <cellStyle name="Normal 3 3 3 3" xfId="369" xr:uid="{C2111D8B-9EAD-4C41-A477-69228407C0E4}"/>
    <cellStyle name="Normal 3 3 4" xfId="263" xr:uid="{00000000-0005-0000-0000-0000D9000000}"/>
    <cellStyle name="Normal 3 3 4 2" xfId="405" xr:uid="{3127C0F3-3C51-41B9-8580-20500A0707FA}"/>
    <cellStyle name="Normal 3 3 5" xfId="335" xr:uid="{3073F09F-E2F4-456D-9F49-6DF881E513B9}"/>
    <cellStyle name="Normal 3 4" xfId="143" xr:uid="{00000000-0005-0000-0000-0000DA000000}"/>
    <cellStyle name="Normal 3 4 2" xfId="210" xr:uid="{00000000-0005-0000-0000-0000DB000000}"/>
    <cellStyle name="Normal 3 4 2 2" xfId="244" xr:uid="{00000000-0005-0000-0000-0000DC000000}"/>
    <cellStyle name="Normal 3 4 2 2 2" xfId="315" xr:uid="{00000000-0005-0000-0000-0000DD000000}"/>
    <cellStyle name="Normal 3 4 2 2 2 2" xfId="457" xr:uid="{A2BCD1F1-7B02-4BE1-B1F5-34196FC73FED}"/>
    <cellStyle name="Normal 3 4 2 2 3" xfId="387" xr:uid="{5C3E9D36-034D-4BA8-BDBA-D3C2E4E8B31F}"/>
    <cellStyle name="Normal 3 4 2 3" xfId="281" xr:uid="{00000000-0005-0000-0000-0000DE000000}"/>
    <cellStyle name="Normal 3 4 2 3 2" xfId="423" xr:uid="{FB3E114D-1A41-46DF-A8F7-6D9A9A434467}"/>
    <cellStyle name="Normal 3 4 2 4" xfId="353" xr:uid="{CFDEE8FF-7848-47E3-A908-BECEBE82E32F}"/>
    <cellStyle name="Normal 3 4 3" xfId="227" xr:uid="{00000000-0005-0000-0000-0000DF000000}"/>
    <cellStyle name="Normal 3 4 3 2" xfId="298" xr:uid="{00000000-0005-0000-0000-0000E0000000}"/>
    <cellStyle name="Normal 3 4 3 2 2" xfId="440" xr:uid="{B5513456-1E0C-4D4B-8FE5-9BEB756F25E0}"/>
    <cellStyle name="Normal 3 4 3 3" xfId="370" xr:uid="{20B365E5-517A-4E7D-81D3-C78E32E89DA7}"/>
    <cellStyle name="Normal 3 4 4" xfId="264" xr:uid="{00000000-0005-0000-0000-0000E1000000}"/>
    <cellStyle name="Normal 3 4 4 2" xfId="406" xr:uid="{FEC4ADAB-06C7-4558-BB5E-CBFE18479CEB}"/>
    <cellStyle name="Normal 3 4 5" xfId="336" xr:uid="{454395A0-65DF-428A-BEED-B77B2EFA143A}"/>
    <cellStyle name="Normal 3 5" xfId="144" xr:uid="{00000000-0005-0000-0000-0000E2000000}"/>
    <cellStyle name="Normal 3 5 2" xfId="211" xr:uid="{00000000-0005-0000-0000-0000E3000000}"/>
    <cellStyle name="Normal 3 5 2 2" xfId="245" xr:uid="{00000000-0005-0000-0000-0000E4000000}"/>
    <cellStyle name="Normal 3 5 2 2 2" xfId="316" xr:uid="{00000000-0005-0000-0000-0000E5000000}"/>
    <cellStyle name="Normal 3 5 2 2 2 2" xfId="458" xr:uid="{0C9735F3-4909-4441-ABEB-3DFA176782FE}"/>
    <cellStyle name="Normal 3 5 2 2 3" xfId="388" xr:uid="{FCD297B3-FA89-4D18-98AC-A44F29E1BEDE}"/>
    <cellStyle name="Normal 3 5 2 3" xfId="282" xr:uid="{00000000-0005-0000-0000-0000E6000000}"/>
    <cellStyle name="Normal 3 5 2 3 2" xfId="424" xr:uid="{8E6960A8-0615-4C7C-B959-A6A79B9A2228}"/>
    <cellStyle name="Normal 3 5 2 4" xfId="354" xr:uid="{5A091659-3CDE-4549-9A43-2E7AD2DF1355}"/>
    <cellStyle name="Normal 3 5 3" xfId="228" xr:uid="{00000000-0005-0000-0000-0000E7000000}"/>
    <cellStyle name="Normal 3 5 3 2" xfId="299" xr:uid="{00000000-0005-0000-0000-0000E8000000}"/>
    <cellStyle name="Normal 3 5 3 2 2" xfId="441" xr:uid="{5E4CB296-EDE7-47EA-AC74-5C1EC022C93C}"/>
    <cellStyle name="Normal 3 5 3 3" xfId="371" xr:uid="{0A505126-2D45-41A9-BDA6-B17C0ADD30DF}"/>
    <cellStyle name="Normal 3 5 4" xfId="265" xr:uid="{00000000-0005-0000-0000-0000E9000000}"/>
    <cellStyle name="Normal 3 5 4 2" xfId="407" xr:uid="{C358B697-D730-4F4A-9433-FEDD12283C5E}"/>
    <cellStyle name="Normal 3 5 5" xfId="337" xr:uid="{9DE249E2-8C59-4620-B76F-777FC772A462}"/>
    <cellStyle name="Normal 3 6" xfId="145" xr:uid="{00000000-0005-0000-0000-0000EA000000}"/>
    <cellStyle name="Normal 3 6 2" xfId="212" xr:uid="{00000000-0005-0000-0000-0000EB000000}"/>
    <cellStyle name="Normal 3 6 2 2" xfId="246" xr:uid="{00000000-0005-0000-0000-0000EC000000}"/>
    <cellStyle name="Normal 3 6 2 2 2" xfId="317" xr:uid="{00000000-0005-0000-0000-0000ED000000}"/>
    <cellStyle name="Normal 3 6 2 2 2 2" xfId="459" xr:uid="{AF929FF5-D0E5-4F3A-A6BA-423B75FA7DD3}"/>
    <cellStyle name="Normal 3 6 2 2 3" xfId="389" xr:uid="{56381FF8-AF6E-4BE0-A186-C3DCD50261C7}"/>
    <cellStyle name="Normal 3 6 2 3" xfId="283" xr:uid="{00000000-0005-0000-0000-0000EE000000}"/>
    <cellStyle name="Normal 3 6 2 3 2" xfId="425" xr:uid="{1402C3ED-DFF8-4500-BB90-FD3FCE87A296}"/>
    <cellStyle name="Normal 3 6 2 4" xfId="355" xr:uid="{754886D7-8599-406A-93B9-C788167AED9E}"/>
    <cellStyle name="Normal 3 6 3" xfId="229" xr:uid="{00000000-0005-0000-0000-0000EF000000}"/>
    <cellStyle name="Normal 3 6 3 2" xfId="300" xr:uid="{00000000-0005-0000-0000-0000F0000000}"/>
    <cellStyle name="Normal 3 6 3 2 2" xfId="442" xr:uid="{EA445D19-BE74-492B-B5AF-64F7CFE44DAD}"/>
    <cellStyle name="Normal 3 6 3 3" xfId="372" xr:uid="{C9F2A117-5D91-445D-BBED-03DAE8BCE0E8}"/>
    <cellStyle name="Normal 3 6 4" xfId="266" xr:uid="{00000000-0005-0000-0000-0000F1000000}"/>
    <cellStyle name="Normal 3 6 4 2" xfId="408" xr:uid="{E2D9B6D3-C305-4B72-9F1F-8CD7A8BE2FB9}"/>
    <cellStyle name="Normal 3 6 5" xfId="338" xr:uid="{6223428A-C61B-4643-9ADE-B3D39F6999A5}"/>
    <cellStyle name="Normal 3 7" xfId="146" xr:uid="{00000000-0005-0000-0000-0000F2000000}"/>
    <cellStyle name="Normal 3 7 2" xfId="213" xr:uid="{00000000-0005-0000-0000-0000F3000000}"/>
    <cellStyle name="Normal 3 7 2 2" xfId="247" xr:uid="{00000000-0005-0000-0000-0000F4000000}"/>
    <cellStyle name="Normal 3 7 2 2 2" xfId="318" xr:uid="{00000000-0005-0000-0000-0000F5000000}"/>
    <cellStyle name="Normal 3 7 2 2 2 2" xfId="460" xr:uid="{721B4A2C-F242-4956-8476-5E0F73F45453}"/>
    <cellStyle name="Normal 3 7 2 2 3" xfId="390" xr:uid="{76957752-5057-4A2A-BD1E-5261E7F5BAFB}"/>
    <cellStyle name="Normal 3 7 2 3" xfId="284" xr:uid="{00000000-0005-0000-0000-0000F6000000}"/>
    <cellStyle name="Normal 3 7 2 3 2" xfId="426" xr:uid="{1F93EC27-24F0-48A6-8B23-DA4E1979C3F0}"/>
    <cellStyle name="Normal 3 7 2 4" xfId="356" xr:uid="{F49EE8AC-8990-40A2-9367-0CDFF0A51307}"/>
    <cellStyle name="Normal 3 7 3" xfId="230" xr:uid="{00000000-0005-0000-0000-0000F7000000}"/>
    <cellStyle name="Normal 3 7 3 2" xfId="301" xr:uid="{00000000-0005-0000-0000-0000F8000000}"/>
    <cellStyle name="Normal 3 7 3 2 2" xfId="443" xr:uid="{B9D9E290-0BD1-49E9-B2DE-346141007A2F}"/>
    <cellStyle name="Normal 3 7 3 3" xfId="373" xr:uid="{83A50AFC-4247-4EFC-81AE-882312F9DC24}"/>
    <cellStyle name="Normal 3 7 4" xfId="267" xr:uid="{00000000-0005-0000-0000-0000F9000000}"/>
    <cellStyle name="Normal 3 7 4 2" xfId="409" xr:uid="{CCE1DBD8-A1AC-4119-9EA5-FDBAB029E71D}"/>
    <cellStyle name="Normal 3 7 5" xfId="339" xr:uid="{D7259384-24AC-4706-A746-28CA6F6A89BA}"/>
    <cellStyle name="Normal 3 8" xfId="147" xr:uid="{00000000-0005-0000-0000-0000FA000000}"/>
    <cellStyle name="Normal 3 8 2" xfId="214" xr:uid="{00000000-0005-0000-0000-0000FB000000}"/>
    <cellStyle name="Normal 3 8 2 2" xfId="248" xr:uid="{00000000-0005-0000-0000-0000FC000000}"/>
    <cellStyle name="Normal 3 8 2 2 2" xfId="319" xr:uid="{00000000-0005-0000-0000-0000FD000000}"/>
    <cellStyle name="Normal 3 8 2 2 2 2" xfId="461" xr:uid="{893E7DAB-9816-4578-A328-057AC7F5D2B2}"/>
    <cellStyle name="Normal 3 8 2 2 3" xfId="391" xr:uid="{1E07ACCD-B5A6-4BDB-ABBE-7F3085B9840E}"/>
    <cellStyle name="Normal 3 8 2 3" xfId="285" xr:uid="{00000000-0005-0000-0000-0000FE000000}"/>
    <cellStyle name="Normal 3 8 2 3 2" xfId="427" xr:uid="{1606B696-9756-4AA0-9522-49FD30CC94E4}"/>
    <cellStyle name="Normal 3 8 2 4" xfId="357" xr:uid="{057A0480-31DE-4FDF-AF00-CC65390E8898}"/>
    <cellStyle name="Normal 3 8 3" xfId="231" xr:uid="{00000000-0005-0000-0000-0000FF000000}"/>
    <cellStyle name="Normal 3 8 3 2" xfId="302" xr:uid="{00000000-0005-0000-0000-000000010000}"/>
    <cellStyle name="Normal 3 8 3 2 2" xfId="444" xr:uid="{7BAB46DD-3C4E-44CF-83A5-9F2611485156}"/>
    <cellStyle name="Normal 3 8 3 3" xfId="374" xr:uid="{65DC1DC4-A4B6-4651-9E27-98BED8DAA0E9}"/>
    <cellStyle name="Normal 3 8 4" xfId="268" xr:uid="{00000000-0005-0000-0000-000001010000}"/>
    <cellStyle name="Normal 3 8 4 2" xfId="410" xr:uid="{32073424-964F-4860-BCA5-57A81C638D50}"/>
    <cellStyle name="Normal 3 8 5" xfId="340" xr:uid="{72EC470A-2CBF-4156-8D24-0E36E6B7BA47}"/>
    <cellStyle name="Normal 3 9" xfId="148" xr:uid="{00000000-0005-0000-0000-000002010000}"/>
    <cellStyle name="Normal 3 9 2" xfId="215" xr:uid="{00000000-0005-0000-0000-000003010000}"/>
    <cellStyle name="Normal 3 9 2 2" xfId="249" xr:uid="{00000000-0005-0000-0000-000004010000}"/>
    <cellStyle name="Normal 3 9 2 2 2" xfId="320" xr:uid="{00000000-0005-0000-0000-000005010000}"/>
    <cellStyle name="Normal 3 9 2 2 2 2" xfId="462" xr:uid="{629C4B29-70FD-44B7-9F31-D8687AB21BC4}"/>
    <cellStyle name="Normal 3 9 2 2 3" xfId="392" xr:uid="{A80A0135-5A58-4073-84B2-931448C8FA73}"/>
    <cellStyle name="Normal 3 9 2 3" xfId="286" xr:uid="{00000000-0005-0000-0000-000006010000}"/>
    <cellStyle name="Normal 3 9 2 3 2" xfId="428" xr:uid="{2D893E75-2E1C-4E5C-8167-0DAD1265A328}"/>
    <cellStyle name="Normal 3 9 2 4" xfId="358" xr:uid="{2A65B913-687B-46BD-9CC4-9C88779C3DFE}"/>
    <cellStyle name="Normal 3 9 3" xfId="232" xr:uid="{00000000-0005-0000-0000-000007010000}"/>
    <cellStyle name="Normal 3 9 3 2" xfId="303" xr:uid="{00000000-0005-0000-0000-000008010000}"/>
    <cellStyle name="Normal 3 9 3 2 2" xfId="445" xr:uid="{41F6999D-30EA-412F-90AA-8AA3F14609C4}"/>
    <cellStyle name="Normal 3 9 3 3" xfId="375" xr:uid="{C3221802-59E5-4BCC-87C3-F67C2F3B16D7}"/>
    <cellStyle name="Normal 3 9 4" xfId="269" xr:uid="{00000000-0005-0000-0000-000009010000}"/>
    <cellStyle name="Normal 3 9 4 2" xfId="411" xr:uid="{7E598F4C-98D9-4501-A3BD-00E7FD19D8B3}"/>
    <cellStyle name="Normal 3 9 5" xfId="341" xr:uid="{89B208D9-AAE7-48B9-90F8-7CB825B75F5A}"/>
    <cellStyle name="Normal 4" xfId="149" xr:uid="{00000000-0005-0000-0000-00000A010000}"/>
    <cellStyle name="Normal 4 2" xfId="216" xr:uid="{00000000-0005-0000-0000-00000B010000}"/>
    <cellStyle name="Normal 4 2 2" xfId="250" xr:uid="{00000000-0005-0000-0000-00000C010000}"/>
    <cellStyle name="Normal 4 2 2 2" xfId="321" xr:uid="{00000000-0005-0000-0000-00000D010000}"/>
    <cellStyle name="Normal 4 2 2 2 2" xfId="463" xr:uid="{966632A8-6505-4557-B07E-F57D1C4DD5C3}"/>
    <cellStyle name="Normal 4 2 2 3" xfId="393" xr:uid="{697B0909-8BAB-4120-AFC1-FB3A02AC5201}"/>
    <cellStyle name="Normal 4 2 3" xfId="287" xr:uid="{00000000-0005-0000-0000-00000E010000}"/>
    <cellStyle name="Normal 4 2 3 2" xfId="429" xr:uid="{25BC3EB7-1443-4C8C-806E-CC5C1389702F}"/>
    <cellStyle name="Normal 4 2 4" xfId="359" xr:uid="{3E8DB50F-F680-4143-AF43-DEC1B82194B8}"/>
    <cellStyle name="Normal 4 3" xfId="233" xr:uid="{00000000-0005-0000-0000-00000F010000}"/>
    <cellStyle name="Normal 4 3 2" xfId="304" xr:uid="{00000000-0005-0000-0000-000010010000}"/>
    <cellStyle name="Normal 4 3 2 2" xfId="446" xr:uid="{A773DB8E-9DA7-46D8-B8E7-32FCCA278873}"/>
    <cellStyle name="Normal 4 3 3" xfId="376" xr:uid="{2E10696E-EA43-435B-84C5-665827692368}"/>
    <cellStyle name="Normal 4 4" xfId="270" xr:uid="{00000000-0005-0000-0000-000011010000}"/>
    <cellStyle name="Normal 4 4 2" xfId="412" xr:uid="{974AC5FB-104C-4847-BD07-E045F7A12403}"/>
    <cellStyle name="Normal 4 5" xfId="342" xr:uid="{68ABDE0C-8F13-4698-AA15-9C0B7FE722F2}"/>
    <cellStyle name="Normal 5" xfId="150" xr:uid="{00000000-0005-0000-0000-000012010000}"/>
    <cellStyle name="Normal 6" xfId="253" xr:uid="{00000000-0005-0000-0000-000013010000}"/>
    <cellStyle name="Normal_cover 10'01" xfId="325" xr:uid="{00000000-0005-0000-0000-000014010000}"/>
    <cellStyle name="Note" xfId="151" builtinId="10" customBuiltin="1"/>
    <cellStyle name="Note 2" xfId="152" xr:uid="{00000000-0005-0000-0000-000016010000}"/>
    <cellStyle name="Note 3" xfId="153" xr:uid="{00000000-0005-0000-0000-000017010000}"/>
    <cellStyle name="Note 4" xfId="154" xr:uid="{00000000-0005-0000-0000-000018010000}"/>
    <cellStyle name="Note 5" xfId="155" xr:uid="{00000000-0005-0000-0000-000019010000}"/>
    <cellStyle name="Note 6" xfId="156" xr:uid="{00000000-0005-0000-0000-00001A010000}"/>
    <cellStyle name="Note 7" xfId="157" xr:uid="{00000000-0005-0000-0000-00001B010000}"/>
    <cellStyle name="Note 8" xfId="158" xr:uid="{00000000-0005-0000-0000-00001C010000}"/>
    <cellStyle name="Note 9" xfId="159" xr:uid="{00000000-0005-0000-0000-00001D010000}"/>
    <cellStyle name="Output" xfId="160" builtinId="21" customBuiltin="1"/>
    <cellStyle name="Output 2" xfId="161" xr:uid="{00000000-0005-0000-0000-00001F010000}"/>
    <cellStyle name="Output 3" xfId="162" xr:uid="{00000000-0005-0000-0000-000020010000}"/>
    <cellStyle name="Output 4" xfId="163" xr:uid="{00000000-0005-0000-0000-000021010000}"/>
    <cellStyle name="Output 5" xfId="164" xr:uid="{00000000-0005-0000-0000-000022010000}"/>
    <cellStyle name="Output 6" xfId="165" xr:uid="{00000000-0005-0000-0000-000023010000}"/>
    <cellStyle name="Output 7" xfId="166" xr:uid="{00000000-0005-0000-0000-000024010000}"/>
    <cellStyle name="Output 8" xfId="167" xr:uid="{00000000-0005-0000-0000-000025010000}"/>
    <cellStyle name="Output 9" xfId="168" xr:uid="{00000000-0005-0000-0000-000026010000}"/>
    <cellStyle name="Percent 2" xfId="169" xr:uid="{00000000-0005-0000-0000-000027010000}"/>
    <cellStyle name="Percent 2 2" xfId="170" xr:uid="{00000000-0005-0000-0000-000028010000}"/>
    <cellStyle name="Percent 2 2 2" xfId="171" xr:uid="{00000000-0005-0000-0000-000029010000}"/>
    <cellStyle name="Percent 2 2 3" xfId="172" xr:uid="{00000000-0005-0000-0000-00002A010000}"/>
    <cellStyle name="Percent 2 2 4" xfId="173" xr:uid="{00000000-0005-0000-0000-00002B010000}"/>
    <cellStyle name="Percent 2 2 5" xfId="174" xr:uid="{00000000-0005-0000-0000-00002C010000}"/>
    <cellStyle name="Percent 2 2 6" xfId="175" xr:uid="{00000000-0005-0000-0000-00002D010000}"/>
    <cellStyle name="Percent 2 2 7" xfId="176" xr:uid="{00000000-0005-0000-0000-00002E010000}"/>
    <cellStyle name="Percent 2 2 8" xfId="177" xr:uid="{00000000-0005-0000-0000-00002F010000}"/>
    <cellStyle name="Percent 3" xfId="178" xr:uid="{00000000-0005-0000-0000-000030010000}"/>
    <cellStyle name="Percent 3 2" xfId="179" xr:uid="{00000000-0005-0000-0000-000031010000}"/>
    <cellStyle name="Percent 3 3" xfId="180" xr:uid="{00000000-0005-0000-0000-000032010000}"/>
    <cellStyle name="Percent 3 4" xfId="181" xr:uid="{00000000-0005-0000-0000-000033010000}"/>
    <cellStyle name="Percent 3 5" xfId="182" xr:uid="{00000000-0005-0000-0000-000034010000}"/>
    <cellStyle name="Percent 3 6" xfId="183" xr:uid="{00000000-0005-0000-0000-000035010000}"/>
    <cellStyle name="Percent 3 7" xfId="184" xr:uid="{00000000-0005-0000-0000-000036010000}"/>
    <cellStyle name="Percent 3 8" xfId="185" xr:uid="{00000000-0005-0000-0000-000037010000}"/>
    <cellStyle name="Percent 4" xfId="186" xr:uid="{00000000-0005-0000-0000-000038010000}"/>
    <cellStyle name="Title" xfId="187" builtinId="15" customBuiltin="1"/>
    <cellStyle name="Title 2" xfId="188" xr:uid="{00000000-0005-0000-0000-00003A010000}"/>
    <cellStyle name="Total" xfId="189" builtinId="25" customBuiltin="1"/>
    <cellStyle name="Total 2" xfId="190" xr:uid="{00000000-0005-0000-0000-00003C010000}"/>
    <cellStyle name="Total 3" xfId="191" xr:uid="{00000000-0005-0000-0000-00003D010000}"/>
    <cellStyle name="Total 4" xfId="192" xr:uid="{00000000-0005-0000-0000-00003E010000}"/>
    <cellStyle name="Total 5" xfId="193" xr:uid="{00000000-0005-0000-0000-00003F010000}"/>
    <cellStyle name="Total 6" xfId="194" xr:uid="{00000000-0005-0000-0000-000040010000}"/>
    <cellStyle name="Total 7" xfId="195" xr:uid="{00000000-0005-0000-0000-000041010000}"/>
    <cellStyle name="Total 8" xfId="196" xr:uid="{00000000-0005-0000-0000-000042010000}"/>
    <cellStyle name="Total 9" xfId="197" xr:uid="{00000000-0005-0000-0000-000043010000}"/>
    <cellStyle name="Warning Text" xfId="198" builtinId="11" customBuiltin="1"/>
    <cellStyle name="Warning Text 2" xfId="199" xr:uid="{00000000-0005-0000-0000-000045010000}"/>
  </cellStyles>
  <dxfs count="32">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s>
  <tableStyles count="1" defaultTableStyle="TableStyleMedium9" defaultPivotStyle="PivotStyleLight16">
    <tableStyle name="Invisible" pivot="0" table="0" count="0" xr9:uid="{C6FA99DC-633C-4624-A05B-AC3C279301EA}"/>
  </tableStyles>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sheetPr>
  <dimension ref="A1:C23"/>
  <sheetViews>
    <sheetView tabSelected="1" zoomScale="80" zoomScaleNormal="80" workbookViewId="0">
      <selection activeCell="C33" sqref="C33"/>
    </sheetView>
  </sheetViews>
  <sheetFormatPr defaultColWidth="9.140625" defaultRowHeight="15" x14ac:dyDescent="0.2"/>
  <cols>
    <col min="1" max="1" width="2.42578125" style="12" bestFit="1" customWidth="1"/>
    <col min="2" max="2" width="70.42578125" style="12" bestFit="1" customWidth="1"/>
    <col min="3" max="3" width="37.140625" style="12" bestFit="1" customWidth="1"/>
    <col min="4" max="16384" width="9.140625" style="12"/>
  </cols>
  <sheetData>
    <row r="1" spans="1:3" ht="15.75" x14ac:dyDescent="0.25">
      <c r="A1" s="11"/>
      <c r="B1" s="247" t="s">
        <v>0</v>
      </c>
      <c r="C1" s="11"/>
    </row>
    <row r="2" spans="1:3" ht="15.75" x14ac:dyDescent="0.25">
      <c r="A2" s="11"/>
      <c r="B2" s="247" t="s">
        <v>1</v>
      </c>
      <c r="C2" s="11"/>
    </row>
    <row r="3" spans="1:3" ht="15.75" x14ac:dyDescent="0.25">
      <c r="A3" s="11"/>
      <c r="B3" s="247" t="s">
        <v>2</v>
      </c>
      <c r="C3" s="11"/>
    </row>
    <row r="4" spans="1:3" ht="15.75" thickBot="1" x14ac:dyDescent="0.25">
      <c r="B4" s="11"/>
      <c r="C4" s="11"/>
    </row>
    <row r="5" spans="1:3" x14ac:dyDescent="0.2">
      <c r="A5" s="15"/>
      <c r="B5" s="16"/>
      <c r="C5" s="323"/>
    </row>
    <row r="6" spans="1:3" ht="15.75" x14ac:dyDescent="0.2">
      <c r="A6" s="17" t="s">
        <v>3</v>
      </c>
      <c r="B6" s="18" t="s">
        <v>4</v>
      </c>
      <c r="C6" s="19" t="s">
        <v>5</v>
      </c>
    </row>
    <row r="7" spans="1:3" ht="15.75" x14ac:dyDescent="0.2">
      <c r="A7" s="17" t="s">
        <v>6</v>
      </c>
      <c r="B7" s="18" t="s">
        <v>7</v>
      </c>
      <c r="C7" s="20">
        <v>60054</v>
      </c>
    </row>
    <row r="8" spans="1:3" ht="15.75" x14ac:dyDescent="0.2">
      <c r="A8" s="17" t="s">
        <v>8</v>
      </c>
      <c r="B8" s="18" t="s">
        <v>9</v>
      </c>
      <c r="C8" s="19" t="s">
        <v>10</v>
      </c>
    </row>
    <row r="9" spans="1:3" ht="15.75" x14ac:dyDescent="0.2">
      <c r="A9" s="17" t="s">
        <v>11</v>
      </c>
      <c r="B9" s="18" t="s">
        <v>12</v>
      </c>
      <c r="C9" s="19"/>
    </row>
    <row r="10" spans="1:3" ht="16.5" thickBot="1" x14ac:dyDescent="0.3">
      <c r="A10" s="21" t="s">
        <v>13</v>
      </c>
      <c r="B10" s="22" t="s">
        <v>14</v>
      </c>
      <c r="C10" s="359" t="s">
        <v>15</v>
      </c>
    </row>
    <row r="11" spans="1:3" x14ac:dyDescent="0.2">
      <c r="A11" s="11"/>
      <c r="B11" s="11"/>
    </row>
    <row r="12" spans="1:3" x14ac:dyDescent="0.2">
      <c r="A12" s="11"/>
      <c r="B12" s="11"/>
    </row>
    <row r="13" spans="1:3" x14ac:dyDescent="0.2">
      <c r="A13" s="11"/>
      <c r="B13" s="11"/>
    </row>
    <row r="14" spans="1:3" ht="15.75" x14ac:dyDescent="0.25">
      <c r="A14" s="11"/>
      <c r="B14" s="13" t="s">
        <v>16</v>
      </c>
    </row>
    <row r="15" spans="1:3" ht="15.75" x14ac:dyDescent="0.25">
      <c r="A15" s="11"/>
      <c r="B15" s="13" t="s">
        <v>17</v>
      </c>
    </row>
    <row r="16" spans="1:3" x14ac:dyDescent="0.2">
      <c r="A16" s="11"/>
      <c r="B16" s="11"/>
    </row>
    <row r="17" spans="1:2" x14ac:dyDescent="0.2">
      <c r="A17" s="11"/>
      <c r="B17" s="11"/>
    </row>
    <row r="18" spans="1:2" x14ac:dyDescent="0.2">
      <c r="A18" s="11"/>
      <c r="B18" s="11"/>
    </row>
    <row r="19" spans="1:2" x14ac:dyDescent="0.2">
      <c r="A19" s="11"/>
      <c r="B19" s="11" t="s">
        <v>18</v>
      </c>
    </row>
    <row r="20" spans="1:2" x14ac:dyDescent="0.2">
      <c r="A20" s="11"/>
      <c r="B20" s="11" t="s">
        <v>19</v>
      </c>
    </row>
    <row r="21" spans="1:2" ht="30" x14ac:dyDescent="0.2">
      <c r="A21" s="11"/>
      <c r="B21" s="14" t="s">
        <v>20</v>
      </c>
    </row>
    <row r="22" spans="1:2" ht="30" x14ac:dyDescent="0.2">
      <c r="A22" s="11"/>
      <c r="B22" s="14" t="s">
        <v>21</v>
      </c>
    </row>
    <row r="23" spans="1:2" x14ac:dyDescent="0.2">
      <c r="B23" s="11" t="s">
        <v>22</v>
      </c>
    </row>
  </sheetData>
  <sheetProtection algorithmName="SHA-512" hashValue="VLsldonwaJYgzpPLVG3l9t27MvYP2nv7xghgRvxLSFn4F/1kHn6WgzIJXK1kXaVRMK9U4vmRjtTaD2AXCyQ25A==" saltValue="Ya00RN58D+SXiUSu7iOFVw==" spinCount="100000" sheet="1" formatCells="0" formatColumns="0" formatRows="0"/>
  <dataValidations count="1">
    <dataValidation type="textLength" operator="lessThanOrEqual" allowBlank="1" showInputMessage="1" showErrorMessage="1" errorTitle="Too Many Characters" error="The maximum number of characters that can be entered is 105." sqref="C6:C9" xr:uid="{00000000-0002-0000-0000-000000000000}">
      <formula1>150</formula1>
    </dataValidation>
  </dataValidations>
  <pageMargins left="0.7" right="0.7" top="0.75" bottom="0.75" header="0.3" footer="0.3"/>
  <pageSetup scale="91" orientation="portrait" r:id="rId1"/>
  <customProperties>
    <customPr name="_pios_id" r:id="rId2"/>
  </customProperties>
  <ignoredErrors>
    <ignoredError sqref="A6:A10"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7030A0"/>
    <pageSetUpPr fitToPage="1"/>
  </sheetPr>
  <dimension ref="A1:P60"/>
  <sheetViews>
    <sheetView topLeftCell="A6" zoomScale="70" zoomScaleNormal="70" workbookViewId="0">
      <pane ySplit="14" topLeftCell="A34" activePane="bottomLeft" state="frozen"/>
      <selection activeCell="A6" sqref="A6"/>
      <selection pane="bottomLeft" activeCell="G33" sqref="G33"/>
    </sheetView>
  </sheetViews>
  <sheetFormatPr defaultColWidth="9.28515625" defaultRowHeight="15" x14ac:dyDescent="0.2"/>
  <cols>
    <col min="1" max="1" width="1.7109375" style="12" customWidth="1"/>
    <col min="2" max="2" width="3.5703125" style="12" customWidth="1"/>
    <col min="3" max="3" width="5.42578125" style="12" customWidth="1"/>
    <col min="4" max="4" width="84" style="12" customWidth="1"/>
    <col min="5" max="5" width="27.140625" style="12" customWidth="1"/>
    <col min="6" max="6" width="25.28515625" style="12" customWidth="1"/>
    <col min="7" max="15" width="19.42578125" style="12" customWidth="1"/>
    <col min="16" max="16" width="21.140625" style="12" customWidth="1"/>
    <col min="17" max="16384" width="9.28515625" style="12"/>
  </cols>
  <sheetData>
    <row r="1" spans="1:16" ht="15.75" x14ac:dyDescent="0.25">
      <c r="B1" s="13" t="s">
        <v>0</v>
      </c>
      <c r="C1" s="11"/>
      <c r="D1" s="11"/>
    </row>
    <row r="2" spans="1:16" ht="15.75" x14ac:dyDescent="0.25">
      <c r="B2" s="13" t="s">
        <v>23</v>
      </c>
      <c r="C2" s="11"/>
      <c r="D2" s="11"/>
    </row>
    <row r="3" spans="1:16" ht="15.75" x14ac:dyDescent="0.25">
      <c r="A3" s="23"/>
      <c r="B3" s="13" t="s">
        <v>24</v>
      </c>
      <c r="C3" s="11"/>
      <c r="D3" s="11"/>
    </row>
    <row r="4" spans="1:16" x14ac:dyDescent="0.2">
      <c r="B4" s="11"/>
      <c r="C4" s="11"/>
      <c r="D4" s="11"/>
    </row>
    <row r="5" spans="1:16" s="24" customFormat="1" ht="15.75" x14ac:dyDescent="0.25">
      <c r="B5" s="25" t="s">
        <v>25</v>
      </c>
      <c r="C5" s="26"/>
      <c r="D5" s="26"/>
      <c r="E5" s="27"/>
      <c r="F5" s="27"/>
      <c r="G5" s="12"/>
      <c r="H5" s="28" t="s">
        <v>26</v>
      </c>
      <c r="I5" s="12"/>
      <c r="J5" s="12"/>
      <c r="K5" s="27"/>
      <c r="L5" s="27"/>
      <c r="M5" s="12"/>
      <c r="N5" s="29"/>
      <c r="O5" s="12"/>
      <c r="P5" s="12"/>
    </row>
    <row r="6" spans="1:16" s="24" customFormat="1" ht="15" customHeight="1" x14ac:dyDescent="0.2">
      <c r="B6" s="339"/>
      <c r="C6" s="317"/>
      <c r="D6" s="338">
        <f>'Cover Page'!C7</f>
        <v>60054</v>
      </c>
      <c r="E6" s="274"/>
      <c r="F6" s="274"/>
      <c r="G6" s="12"/>
      <c r="H6" s="30" t="str">
        <f>'Cover Page'!C10</f>
        <v>No</v>
      </c>
      <c r="I6" s="12"/>
      <c r="J6" s="12"/>
      <c r="K6" s="27"/>
      <c r="L6" s="27"/>
      <c r="M6" s="12"/>
      <c r="N6" s="29"/>
      <c r="O6" s="12"/>
      <c r="P6" s="12"/>
    </row>
    <row r="7" spans="1:16" s="24" customFormat="1" ht="15.75" x14ac:dyDescent="0.25">
      <c r="B7" s="25" t="s">
        <v>9</v>
      </c>
      <c r="C7" s="26"/>
      <c r="D7" s="26"/>
      <c r="E7" s="274"/>
      <c r="F7" s="274"/>
      <c r="G7" s="12"/>
      <c r="H7" s="12"/>
      <c r="K7" s="27"/>
      <c r="L7" s="27"/>
      <c r="M7" s="12"/>
      <c r="N7" s="12"/>
    </row>
    <row r="8" spans="1:16" s="24" customFormat="1" ht="15" customHeight="1" x14ac:dyDescent="0.2">
      <c r="B8" s="339"/>
      <c r="C8" s="317"/>
      <c r="D8" s="318" t="str">
        <f>'Cover Page'!C8</f>
        <v>Aetna Life Insurance Company</v>
      </c>
      <c r="E8" s="274"/>
      <c r="F8" s="274"/>
      <c r="G8" s="12"/>
      <c r="H8" s="31"/>
      <c r="K8" s="316"/>
      <c r="L8" s="316"/>
      <c r="M8" s="12"/>
      <c r="N8" s="31"/>
    </row>
    <row r="9" spans="1:16" s="24" customFormat="1" ht="18" customHeight="1" x14ac:dyDescent="0.25">
      <c r="B9" s="32" t="s">
        <v>27</v>
      </c>
      <c r="C9" s="26"/>
      <c r="D9" s="26"/>
      <c r="E9" s="283" t="s">
        <v>28</v>
      </c>
      <c r="F9" s="274"/>
      <c r="I9" s="12"/>
      <c r="J9" s="12"/>
      <c r="K9" s="33"/>
      <c r="L9" s="33"/>
      <c r="O9" s="12"/>
      <c r="P9" s="12"/>
    </row>
    <row r="10" spans="1:16" s="24" customFormat="1" ht="15" customHeight="1" x14ac:dyDescent="0.2">
      <c r="B10" s="339"/>
      <c r="C10" s="317"/>
      <c r="D10" s="319">
        <f>'Cover Page'!C9</f>
        <v>0</v>
      </c>
      <c r="E10" s="274"/>
      <c r="F10" s="274"/>
      <c r="G10" s="12"/>
      <c r="H10" s="29"/>
      <c r="K10" s="316"/>
      <c r="L10" s="316"/>
      <c r="M10" s="12"/>
      <c r="N10" s="29"/>
    </row>
    <row r="11" spans="1:16" s="24" customFormat="1" ht="15.75" x14ac:dyDescent="0.25">
      <c r="B11" s="32" t="s">
        <v>4</v>
      </c>
      <c r="C11" s="26"/>
      <c r="D11" s="26"/>
      <c r="E11" s="274"/>
      <c r="F11" s="274"/>
      <c r="H11" s="12"/>
      <c r="I11" s="12"/>
      <c r="J11" s="12"/>
      <c r="K11" s="33"/>
      <c r="L11" s="33"/>
      <c r="N11" s="12"/>
      <c r="O11" s="12"/>
      <c r="P11" s="12"/>
    </row>
    <row r="12" spans="1:16" s="24" customFormat="1" x14ac:dyDescent="0.2">
      <c r="B12" s="339"/>
      <c r="C12" s="317"/>
      <c r="D12" s="319" t="str">
        <f>'Cover Page'!C6</f>
        <v>2024</v>
      </c>
      <c r="E12" s="33"/>
      <c r="F12" s="33"/>
      <c r="G12" s="34"/>
      <c r="H12" s="34"/>
      <c r="I12" s="12"/>
      <c r="J12" s="12"/>
      <c r="K12" s="33"/>
      <c r="L12" s="33"/>
      <c r="M12" s="34"/>
      <c r="N12" s="34"/>
      <c r="O12" s="12"/>
      <c r="P12" s="12"/>
    </row>
    <row r="13" spans="1:16" s="24" customFormat="1" ht="15.75" thickBot="1" x14ac:dyDescent="0.25">
      <c r="B13" s="11"/>
      <c r="C13" s="11"/>
      <c r="D13" s="11"/>
      <c r="G13" s="34"/>
      <c r="H13" s="34"/>
      <c r="I13" s="12"/>
      <c r="J13" s="12"/>
      <c r="M13" s="34"/>
      <c r="N13" s="34"/>
      <c r="O13" s="12"/>
      <c r="P13" s="12"/>
    </row>
    <row r="14" spans="1:16" ht="13.7" customHeight="1" thickBot="1" x14ac:dyDescent="0.3">
      <c r="B14" s="11"/>
      <c r="C14" s="11"/>
      <c r="D14" s="11"/>
      <c r="E14" s="259"/>
      <c r="F14" s="260"/>
      <c r="G14" s="260" t="s">
        <v>29</v>
      </c>
      <c r="H14" s="260"/>
      <c r="I14" s="260"/>
      <c r="J14" s="260"/>
      <c r="K14" s="259"/>
      <c r="L14" s="260"/>
      <c r="M14" s="260" t="s">
        <v>29</v>
      </c>
      <c r="N14" s="260"/>
      <c r="O14" s="260"/>
      <c r="P14" s="272"/>
    </row>
    <row r="15" spans="1:16" ht="13.7" customHeight="1" thickBot="1" x14ac:dyDescent="0.25">
      <c r="B15" s="11"/>
      <c r="C15" s="11"/>
      <c r="D15" s="11"/>
      <c r="E15" s="262"/>
      <c r="F15" s="263"/>
      <c r="G15" s="264" t="s">
        <v>30</v>
      </c>
      <c r="H15" s="263"/>
      <c r="I15" s="263"/>
      <c r="J15" s="265"/>
      <c r="K15" s="262"/>
      <c r="L15" s="263"/>
      <c r="M15" s="264" t="s">
        <v>31</v>
      </c>
      <c r="N15" s="263"/>
      <c r="O15" s="263"/>
      <c r="P15" s="265"/>
    </row>
    <row r="16" spans="1:16" ht="16.5" customHeight="1" thickBot="1" x14ac:dyDescent="0.3">
      <c r="B16" s="11"/>
      <c r="C16" s="11"/>
      <c r="D16" s="11"/>
      <c r="E16" s="267" t="s">
        <v>32</v>
      </c>
      <c r="F16" s="266"/>
      <c r="G16" s="267" t="s">
        <v>33</v>
      </c>
      <c r="H16" s="268"/>
      <c r="I16" s="270" t="s">
        <v>34</v>
      </c>
      <c r="J16" s="271"/>
      <c r="K16" s="267" t="s">
        <v>32</v>
      </c>
      <c r="L16" s="268"/>
      <c r="M16" s="267" t="s">
        <v>33</v>
      </c>
      <c r="N16" s="268"/>
      <c r="O16" s="270" t="s">
        <v>34</v>
      </c>
      <c r="P16" s="271"/>
    </row>
    <row r="17" spans="2:16" ht="13.7" customHeight="1" x14ac:dyDescent="0.2">
      <c r="B17" s="11"/>
      <c r="C17" s="11"/>
      <c r="D17" s="11"/>
      <c r="E17" s="35" t="s">
        <v>35</v>
      </c>
      <c r="F17" s="36" t="s">
        <v>35</v>
      </c>
      <c r="G17" s="35" t="s">
        <v>35</v>
      </c>
      <c r="H17" s="37" t="s">
        <v>35</v>
      </c>
      <c r="I17" s="35" t="s">
        <v>35</v>
      </c>
      <c r="J17" s="37" t="s">
        <v>35</v>
      </c>
      <c r="K17" s="35" t="s">
        <v>35</v>
      </c>
      <c r="L17" s="37" t="s">
        <v>35</v>
      </c>
      <c r="M17" s="35" t="s">
        <v>35</v>
      </c>
      <c r="N17" s="37" t="s">
        <v>35</v>
      </c>
      <c r="O17" s="35" t="s">
        <v>35</v>
      </c>
      <c r="P17" s="37" t="s">
        <v>35</v>
      </c>
    </row>
    <row r="18" spans="2:16" ht="31.5" customHeight="1" thickBot="1" x14ac:dyDescent="0.25">
      <c r="B18" s="256"/>
      <c r="C18" s="253"/>
      <c r="D18" s="258" t="s">
        <v>36</v>
      </c>
      <c r="E18" s="38" t="str">
        <f>"12/31/"&amp;""&amp;'Cover Page'!C$6</f>
        <v>12/31/2024</v>
      </c>
      <c r="F18" s="39">
        <f>DATE(YEAR(E18)+0,MONTH(E18)+3,DAY(E18)+0)</f>
        <v>45747</v>
      </c>
      <c r="G18" s="38" t="str">
        <f>"12/31/"&amp;""&amp;'Cover Page'!C$6</f>
        <v>12/31/2024</v>
      </c>
      <c r="H18" s="40">
        <f>DATE(YEAR(G18)+0,MONTH(G18)+3,DAY(G18)+0)</f>
        <v>45747</v>
      </c>
      <c r="I18" s="38" t="str">
        <f>"12/31/"&amp;""&amp;'Cover Page'!C$6</f>
        <v>12/31/2024</v>
      </c>
      <c r="J18" s="40">
        <f>DATE(YEAR(I18)+0,MONTH(I18)+3,DAY(I18)+0)</f>
        <v>45747</v>
      </c>
      <c r="K18" s="38" t="str">
        <f>"12/31/"&amp;""&amp;'Cover Page'!C$6</f>
        <v>12/31/2024</v>
      </c>
      <c r="L18" s="40">
        <f>DATE(YEAR(K18)+0,MONTH(K18)+3,DAY(K18)+0)</f>
        <v>45747</v>
      </c>
      <c r="M18" s="38" t="str">
        <f>"12/31/"&amp;""&amp;'Cover Page'!C$6</f>
        <v>12/31/2024</v>
      </c>
      <c r="N18" s="40">
        <f>DATE(YEAR(M18)+0,MONTH(M18)+3,DAY(M18)+0)</f>
        <v>45747</v>
      </c>
      <c r="O18" s="38" t="str">
        <f>"12/31/"&amp;""&amp;'Cover Page'!C$6</f>
        <v>12/31/2024</v>
      </c>
      <c r="P18" s="40">
        <f>DATE(YEAR(O18)+0,MONTH(O18)+3,DAY(O18)+0)</f>
        <v>45747</v>
      </c>
    </row>
    <row r="19" spans="2:16" ht="16.5" thickBot="1" x14ac:dyDescent="0.25">
      <c r="B19" s="254"/>
      <c r="C19" s="255"/>
      <c r="D19" s="257" t="s">
        <v>37</v>
      </c>
      <c r="E19" s="41">
        <v>1</v>
      </c>
      <c r="F19" s="42">
        <v>2</v>
      </c>
      <c r="G19" s="43">
        <v>3</v>
      </c>
      <c r="H19" s="44">
        <v>4</v>
      </c>
      <c r="I19" s="43">
        <v>5</v>
      </c>
      <c r="J19" s="44">
        <v>6</v>
      </c>
      <c r="K19" s="43">
        <v>7</v>
      </c>
      <c r="L19" s="44">
        <v>8</v>
      </c>
      <c r="M19" s="43">
        <v>9</v>
      </c>
      <c r="N19" s="44">
        <v>10</v>
      </c>
      <c r="O19" s="43">
        <v>11</v>
      </c>
      <c r="P19" s="45">
        <v>12</v>
      </c>
    </row>
    <row r="20" spans="2:16" x14ac:dyDescent="0.2">
      <c r="B20" s="46" t="s">
        <v>3</v>
      </c>
      <c r="C20" s="47" t="s">
        <v>38</v>
      </c>
      <c r="D20" s="183"/>
      <c r="E20" s="48"/>
      <c r="F20" s="49"/>
      <c r="G20" s="50"/>
      <c r="H20" s="51"/>
      <c r="I20" s="52"/>
      <c r="J20" s="50"/>
      <c r="K20" s="48"/>
      <c r="L20" s="49"/>
      <c r="M20" s="52"/>
      <c r="N20" s="51"/>
      <c r="O20" s="48"/>
      <c r="P20" s="49"/>
    </row>
    <row r="21" spans="2:16" x14ac:dyDescent="0.2">
      <c r="B21" s="53"/>
      <c r="C21" s="54">
        <v>1.1000000000000001</v>
      </c>
      <c r="D21" s="345" t="s">
        <v>39</v>
      </c>
      <c r="E21" s="55">
        <f>'Pt 2 Premium and Claims'!E22+'Pt 2 Premium and Claims'!E23-'Pt 2 Premium and Claims'!E24-'Pt 2 Premium and Claims'!E25</f>
        <v>0</v>
      </c>
      <c r="F21" s="56">
        <f>'Pt 2 Premium and Claims'!F22+'Pt 2 Premium and Claims'!F23-'Pt 2 Premium and Claims'!F24-'Pt 2 Premium and Claims'!F25</f>
        <v>0</v>
      </c>
      <c r="G21" s="57">
        <f>'Pt 2 Premium and Claims'!G22+'Pt 2 Premium and Claims'!G23-'Pt 2 Premium and Claims'!G24-'Pt 2 Premium and Claims'!G25</f>
        <v>0</v>
      </c>
      <c r="H21" s="56">
        <f>'Pt 2 Premium and Claims'!H22+'Pt 2 Premium and Claims'!H23-'Pt 2 Premium and Claims'!H24-'Pt 2 Premium and Claims'!H25</f>
        <v>0</v>
      </c>
      <c r="I21" s="55">
        <f>'Pt 2 Premium and Claims'!I22+'Pt 2 Premium and Claims'!I23-'Pt 2 Premium and Claims'!I24-'Pt 2 Premium and Claims'!I25</f>
        <v>0</v>
      </c>
      <c r="J21" s="56">
        <f>'Pt 2 Premium and Claims'!J22+'Pt 2 Premium and Claims'!J23-'Pt 2 Premium and Claims'!J24-'Pt 2 Premium and Claims'!J25</f>
        <v>0</v>
      </c>
      <c r="K21" s="55">
        <f>'Pt 2 Premium and Claims'!K22+'Pt 2 Premium and Claims'!K23-'Pt 2 Premium and Claims'!K24-'Pt 2 Premium and Claims'!K25</f>
        <v>3130627.2588920817</v>
      </c>
      <c r="L21" s="56">
        <f>'Pt 2 Premium and Claims'!L22+'Pt 2 Premium and Claims'!L23-'Pt 2 Premium and Claims'!L24-'Pt 2 Premium and Claims'!L25</f>
        <v>3130627.2588920817</v>
      </c>
      <c r="M21" s="55">
        <f>'Pt 2 Premium and Claims'!M22+'Pt 2 Premium and Claims'!M23-'Pt 2 Premium and Claims'!M24-'Pt 2 Premium and Claims'!M25</f>
        <v>3998454.7869335697</v>
      </c>
      <c r="N21" s="56">
        <f>'Pt 2 Premium and Claims'!N22+'Pt 2 Premium and Claims'!N23-'Pt 2 Premium and Claims'!N24-'Pt 2 Premium and Claims'!N25</f>
        <v>3998454.7869335697</v>
      </c>
      <c r="O21" s="55">
        <f>'Pt 2 Premium and Claims'!O22+'Pt 2 Premium and Claims'!O23-'Pt 2 Premium and Claims'!O24-'Pt 2 Premium and Claims'!O25</f>
        <v>181110324.67417434</v>
      </c>
      <c r="P21" s="56">
        <f>'Pt 2 Premium and Claims'!P22+'Pt 2 Premium and Claims'!P23-'Pt 2 Premium and Claims'!P24-'Pt 2 Premium and Claims'!P25</f>
        <v>181110324.67417434</v>
      </c>
    </row>
    <row r="22" spans="2:16" x14ac:dyDescent="0.2">
      <c r="B22" s="58"/>
      <c r="C22" s="59"/>
      <c r="D22" s="186"/>
      <c r="E22" s="60"/>
      <c r="F22" s="61"/>
      <c r="G22" s="62"/>
      <c r="H22" s="63"/>
      <c r="I22" s="60"/>
      <c r="J22" s="64"/>
      <c r="K22" s="60"/>
      <c r="L22" s="61"/>
      <c r="M22" s="60"/>
      <c r="N22" s="63"/>
      <c r="O22" s="60"/>
      <c r="P22" s="61"/>
    </row>
    <row r="23" spans="2:16" x14ac:dyDescent="0.2">
      <c r="B23" s="46" t="s">
        <v>6</v>
      </c>
      <c r="C23" s="47" t="s">
        <v>40</v>
      </c>
      <c r="D23" s="346"/>
      <c r="E23" s="52"/>
      <c r="F23" s="65"/>
      <c r="G23" s="50"/>
      <c r="H23" s="66"/>
      <c r="I23" s="52"/>
      <c r="J23" s="67"/>
      <c r="K23" s="52"/>
      <c r="L23" s="65"/>
      <c r="M23" s="52"/>
      <c r="N23" s="66"/>
      <c r="O23" s="52"/>
      <c r="P23" s="65"/>
    </row>
    <row r="24" spans="2:16" x14ac:dyDescent="0.2">
      <c r="B24" s="53"/>
      <c r="C24" s="68">
        <v>2.1</v>
      </c>
      <c r="D24" s="345" t="s">
        <v>41</v>
      </c>
      <c r="E24" s="55">
        <f>'Pt 2 Premium and Claims'!E51</f>
        <v>0</v>
      </c>
      <c r="F24" s="56">
        <f>'Pt 2 Premium and Claims'!F51</f>
        <v>0</v>
      </c>
      <c r="G24" s="57">
        <f>'Pt 2 Premium and Claims'!G51</f>
        <v>0</v>
      </c>
      <c r="H24" s="56">
        <f>'Pt 2 Premium and Claims'!H51</f>
        <v>0</v>
      </c>
      <c r="I24" s="55">
        <f>'Pt 2 Premium and Claims'!I51</f>
        <v>0</v>
      </c>
      <c r="J24" s="56">
        <f>'Pt 2 Premium and Claims'!J51</f>
        <v>0</v>
      </c>
      <c r="K24" s="55">
        <f>'Pt 2 Premium and Claims'!K51</f>
        <v>1961556.7566671642</v>
      </c>
      <c r="L24" s="56">
        <f>'Pt 2 Premium and Claims'!L51</f>
        <v>1759717.0941418125</v>
      </c>
      <c r="M24" s="55">
        <f>'Pt 2 Premium and Claims'!M51</f>
        <v>3098892.7940018494</v>
      </c>
      <c r="N24" s="56">
        <f>'Pt 2 Premium and Claims'!N51</f>
        <v>2878310.4429988414</v>
      </c>
      <c r="O24" s="55">
        <f>'Pt 2 Premium and Claims'!O51</f>
        <v>178689124.52933097</v>
      </c>
      <c r="P24" s="56">
        <f>'Pt 2 Premium and Claims'!P51</f>
        <v>164868130.11414474</v>
      </c>
    </row>
    <row r="25" spans="2:16" x14ac:dyDescent="0.2">
      <c r="B25" s="69"/>
      <c r="C25" s="59"/>
      <c r="D25" s="186"/>
      <c r="E25" s="60"/>
      <c r="F25" s="61"/>
      <c r="G25" s="62"/>
      <c r="H25" s="63"/>
      <c r="I25" s="60"/>
      <c r="J25" s="64"/>
      <c r="K25" s="60"/>
      <c r="L25" s="61"/>
      <c r="M25" s="60"/>
      <c r="N25" s="63"/>
      <c r="O25" s="60"/>
      <c r="P25" s="61"/>
    </row>
    <row r="26" spans="2:16" x14ac:dyDescent="0.2">
      <c r="B26" s="46" t="s">
        <v>8</v>
      </c>
      <c r="C26" s="47" t="s">
        <v>42</v>
      </c>
      <c r="D26" s="183"/>
      <c r="E26" s="52"/>
      <c r="F26" s="65"/>
      <c r="G26" s="50"/>
      <c r="H26" s="66"/>
      <c r="I26" s="52"/>
      <c r="J26" s="67"/>
      <c r="K26" s="52"/>
      <c r="L26" s="65"/>
      <c r="M26" s="52"/>
      <c r="N26" s="66"/>
      <c r="O26" s="52"/>
      <c r="P26" s="65"/>
    </row>
    <row r="27" spans="2:16" ht="30" x14ac:dyDescent="0.2">
      <c r="B27" s="53"/>
      <c r="C27" s="54">
        <v>3.1</v>
      </c>
      <c r="D27" s="345" t="s">
        <v>43</v>
      </c>
      <c r="E27" s="52"/>
      <c r="F27" s="65"/>
      <c r="G27" s="50"/>
      <c r="H27" s="66"/>
      <c r="I27" s="52"/>
      <c r="J27" s="67"/>
      <c r="K27" s="52"/>
      <c r="L27" s="65"/>
      <c r="M27" s="52"/>
      <c r="N27" s="66"/>
      <c r="O27" s="52"/>
      <c r="P27" s="65"/>
    </row>
    <row r="28" spans="2:16" x14ac:dyDescent="0.2">
      <c r="B28" s="53"/>
      <c r="C28" s="54"/>
      <c r="D28" s="345" t="s">
        <v>44</v>
      </c>
      <c r="E28" s="70"/>
      <c r="F28" s="71"/>
      <c r="G28" s="72"/>
      <c r="H28" s="73"/>
      <c r="I28" s="74"/>
      <c r="J28" s="75"/>
      <c r="K28" s="74">
        <v>173140</v>
      </c>
      <c r="L28" s="76">
        <v>215526</v>
      </c>
      <c r="M28" s="74">
        <v>96484</v>
      </c>
      <c r="N28" s="73">
        <v>142806</v>
      </c>
      <c r="O28" s="74">
        <v>-3677926</v>
      </c>
      <c r="P28" s="76">
        <v>-775517</v>
      </c>
    </row>
    <row r="29" spans="2:16" ht="30" x14ac:dyDescent="0.2">
      <c r="B29" s="53"/>
      <c r="C29" s="54"/>
      <c r="D29" s="345" t="s">
        <v>45</v>
      </c>
      <c r="E29" s="74"/>
      <c r="F29" s="76"/>
      <c r="G29" s="72"/>
      <c r="H29" s="73"/>
      <c r="I29" s="74"/>
      <c r="J29" s="75"/>
      <c r="K29" s="74">
        <v>86.690213456140341</v>
      </c>
      <c r="L29" s="76">
        <v>86.690213456140341</v>
      </c>
      <c r="M29" s="74">
        <v>110.72044062029632</v>
      </c>
      <c r="N29" s="73">
        <v>110.72044062029632</v>
      </c>
      <c r="O29" s="74">
        <v>5015.1136217644716</v>
      </c>
      <c r="P29" s="76">
        <v>5015.1136217644716</v>
      </c>
    </row>
    <row r="30" spans="2:16" ht="45" x14ac:dyDescent="0.2">
      <c r="B30" s="53"/>
      <c r="C30" s="54">
        <v>3.2</v>
      </c>
      <c r="D30" s="345" t="s">
        <v>46</v>
      </c>
      <c r="E30" s="52"/>
      <c r="F30" s="65"/>
      <c r="G30" s="50"/>
      <c r="H30" s="66"/>
      <c r="I30" s="52"/>
      <c r="J30" s="67"/>
      <c r="K30" s="52"/>
      <c r="L30" s="65"/>
      <c r="M30" s="52"/>
      <c r="N30" s="66"/>
      <c r="O30" s="52"/>
      <c r="P30" s="65"/>
    </row>
    <row r="31" spans="2:16" x14ac:dyDescent="0.2">
      <c r="B31" s="53"/>
      <c r="C31" s="54"/>
      <c r="D31" s="344" t="s">
        <v>47</v>
      </c>
      <c r="E31" s="77"/>
      <c r="F31" s="76"/>
      <c r="G31" s="72"/>
      <c r="H31" s="73"/>
      <c r="I31" s="74"/>
      <c r="J31" s="75"/>
      <c r="K31" s="77">
        <v>22.038330626349236</v>
      </c>
      <c r="L31" s="76">
        <v>22.038330626349236</v>
      </c>
      <c r="M31" s="74">
        <v>28.147279608668729</v>
      </c>
      <c r="N31" s="73">
        <v>28.147279608668729</v>
      </c>
      <c r="O31" s="74">
        <v>1274.9389777552178</v>
      </c>
      <c r="P31" s="76">
        <v>1274.9389777552178</v>
      </c>
    </row>
    <row r="32" spans="2:16" x14ac:dyDescent="0.2">
      <c r="B32" s="53"/>
      <c r="C32" s="54"/>
      <c r="D32" s="344" t="s">
        <v>48</v>
      </c>
      <c r="E32" s="74"/>
      <c r="F32" s="76"/>
      <c r="G32" s="72"/>
      <c r="H32" s="73"/>
      <c r="I32" s="74"/>
      <c r="J32" s="75"/>
      <c r="K32" s="74">
        <v>46479.848473346938</v>
      </c>
      <c r="L32" s="76">
        <v>46479.848473346938</v>
      </c>
      <c r="M32" s="74">
        <v>59363.901618921045</v>
      </c>
      <c r="N32" s="73">
        <v>59363.901618921045</v>
      </c>
      <c r="O32" s="74">
        <v>2688904.6862730966</v>
      </c>
      <c r="P32" s="76">
        <v>2688904.6862730966</v>
      </c>
    </row>
    <row r="33" spans="2:16" x14ac:dyDescent="0.2">
      <c r="B33" s="53"/>
      <c r="C33" s="54"/>
      <c r="D33" s="344" t="s">
        <v>49</v>
      </c>
      <c r="E33" s="74"/>
      <c r="F33" s="76"/>
      <c r="G33" s="72"/>
      <c r="H33" s="73"/>
      <c r="I33" s="74"/>
      <c r="J33" s="75"/>
      <c r="K33" s="74"/>
      <c r="L33" s="76"/>
      <c r="M33" s="74"/>
      <c r="N33" s="73"/>
      <c r="O33" s="74"/>
      <c r="P33" s="76"/>
    </row>
    <row r="34" spans="2:16" x14ac:dyDescent="0.2">
      <c r="B34" s="53"/>
      <c r="C34" s="54">
        <v>3.3</v>
      </c>
      <c r="D34" s="344" t="s">
        <v>50</v>
      </c>
      <c r="E34" s="77"/>
      <c r="F34" s="76"/>
      <c r="G34" s="72"/>
      <c r="H34" s="73"/>
      <c r="I34" s="74"/>
      <c r="J34" s="75"/>
      <c r="K34" s="77">
        <v>67.910738886146007</v>
      </c>
      <c r="L34" s="76">
        <v>67.910738886146007</v>
      </c>
      <c r="M34" s="74">
        <v>86.735360688991278</v>
      </c>
      <c r="N34" s="73">
        <v>86.735360688991278</v>
      </c>
      <c r="O34" s="74">
        <v>3928.7026536658905</v>
      </c>
      <c r="P34" s="76">
        <v>3928.7026536658905</v>
      </c>
    </row>
    <row r="35" spans="2:16" x14ac:dyDescent="0.2">
      <c r="B35" s="53"/>
      <c r="C35" s="54">
        <v>3.4</v>
      </c>
      <c r="D35" s="344" t="s">
        <v>51</v>
      </c>
      <c r="E35" s="78">
        <f t="shared" ref="E35:P35" si="0">SUM(E$28:E$29,E$31,E$34+IF($H$6="No",IF(MAX(E$32:E$33)=0,MIN(E$32:E$33),MAX(E$32:E$33)),SUM(E$32:E$33)))</f>
        <v>0</v>
      </c>
      <c r="F35" s="79">
        <f t="shared" si="0"/>
        <v>0</v>
      </c>
      <c r="G35" s="219">
        <f t="shared" si="0"/>
        <v>0</v>
      </c>
      <c r="H35" s="79">
        <f t="shared" si="0"/>
        <v>0</v>
      </c>
      <c r="I35" s="78">
        <f t="shared" si="0"/>
        <v>0</v>
      </c>
      <c r="J35" s="79">
        <f t="shared" si="0"/>
        <v>0</v>
      </c>
      <c r="K35" s="78">
        <f t="shared" si="0"/>
        <v>219796.48775631556</v>
      </c>
      <c r="L35" s="79">
        <f t="shared" si="0"/>
        <v>262182.48775631556</v>
      </c>
      <c r="M35" s="78">
        <f t="shared" si="0"/>
        <v>156073.50469983899</v>
      </c>
      <c r="N35" s="79">
        <f t="shared" si="0"/>
        <v>202395.50469983899</v>
      </c>
      <c r="O35" s="78">
        <f t="shared" si="0"/>
        <v>-978802.55847371789</v>
      </c>
      <c r="P35" s="79">
        <f t="shared" si="0"/>
        <v>1923606.4415262823</v>
      </c>
    </row>
    <row r="36" spans="2:16" x14ac:dyDescent="0.2">
      <c r="B36" s="69"/>
      <c r="C36" s="59"/>
      <c r="D36" s="186"/>
      <c r="E36" s="60"/>
      <c r="F36" s="61"/>
      <c r="G36" s="62"/>
      <c r="H36" s="63"/>
      <c r="I36" s="60"/>
      <c r="J36" s="64"/>
      <c r="K36" s="60"/>
      <c r="L36" s="61"/>
      <c r="M36" s="60"/>
      <c r="N36" s="63"/>
      <c r="O36" s="60"/>
      <c r="P36" s="61"/>
    </row>
    <row r="37" spans="2:16" x14ac:dyDescent="0.2">
      <c r="B37" s="68" t="s">
        <v>11</v>
      </c>
      <c r="C37" s="47" t="s">
        <v>52</v>
      </c>
      <c r="D37" s="183"/>
      <c r="E37" s="52"/>
      <c r="F37" s="65"/>
      <c r="G37" s="50"/>
      <c r="H37" s="66"/>
      <c r="I37" s="52"/>
      <c r="J37" s="67"/>
      <c r="K37" s="52"/>
      <c r="L37" s="65"/>
      <c r="M37" s="52"/>
      <c r="N37" s="66"/>
      <c r="O37" s="52"/>
      <c r="P37" s="65"/>
    </row>
    <row r="38" spans="2:16" x14ac:dyDescent="0.2">
      <c r="B38" s="54"/>
      <c r="C38" s="54">
        <v>4.0999999999999996</v>
      </c>
      <c r="D38" s="344" t="s">
        <v>53</v>
      </c>
      <c r="E38" s="74"/>
      <c r="F38" s="76"/>
      <c r="G38" s="72"/>
      <c r="H38" s="76"/>
      <c r="I38" s="74"/>
      <c r="J38" s="76"/>
      <c r="K38" s="74">
        <v>13987</v>
      </c>
      <c r="L38" s="76">
        <v>13987</v>
      </c>
      <c r="M38" s="74">
        <v>17864</v>
      </c>
      <c r="N38" s="76">
        <v>17864</v>
      </c>
      <c r="O38" s="74">
        <v>809135</v>
      </c>
      <c r="P38" s="76">
        <v>809135</v>
      </c>
    </row>
    <row r="39" spans="2:16" x14ac:dyDescent="0.2">
      <c r="B39" s="54"/>
      <c r="C39" s="54">
        <v>4.2</v>
      </c>
      <c r="D39" s="344" t="s">
        <v>54</v>
      </c>
      <c r="E39" s="74"/>
      <c r="F39" s="76"/>
      <c r="G39" s="72"/>
      <c r="H39" s="76"/>
      <c r="I39" s="74"/>
      <c r="J39" s="76"/>
      <c r="K39" s="74">
        <v>175216</v>
      </c>
      <c r="L39" s="76">
        <v>175216</v>
      </c>
      <c r="M39" s="74">
        <v>223786</v>
      </c>
      <c r="N39" s="76">
        <v>223786</v>
      </c>
      <c r="O39" s="74">
        <v>10136440</v>
      </c>
      <c r="P39" s="76">
        <v>10136440</v>
      </c>
    </row>
    <row r="40" spans="2:16" x14ac:dyDescent="0.2">
      <c r="B40" s="54"/>
      <c r="C40" s="54">
        <v>4.3</v>
      </c>
      <c r="D40" s="344" t="s">
        <v>55</v>
      </c>
      <c r="E40" s="52"/>
      <c r="F40" s="65"/>
      <c r="G40" s="50"/>
      <c r="H40" s="65"/>
      <c r="I40" s="52"/>
      <c r="J40" s="65"/>
      <c r="K40" s="52"/>
      <c r="L40" s="65"/>
      <c r="M40" s="52"/>
      <c r="N40" s="65"/>
      <c r="O40" s="52"/>
      <c r="P40" s="65"/>
    </row>
    <row r="41" spans="2:16" ht="17.25" customHeight="1" x14ac:dyDescent="0.2">
      <c r="B41" s="54"/>
      <c r="C41" s="54"/>
      <c r="D41" s="345" t="s">
        <v>56</v>
      </c>
      <c r="E41" s="77"/>
      <c r="F41" s="76"/>
      <c r="G41" s="348"/>
      <c r="H41" s="76"/>
      <c r="I41" s="77"/>
      <c r="J41" s="76"/>
      <c r="K41" s="77">
        <v>9856</v>
      </c>
      <c r="L41" s="76">
        <v>9856</v>
      </c>
      <c r="M41" s="77">
        <v>12588</v>
      </c>
      <c r="N41" s="76">
        <v>12588</v>
      </c>
      <c r="O41" s="77">
        <v>570154</v>
      </c>
      <c r="P41" s="76">
        <v>570154</v>
      </c>
    </row>
    <row r="42" spans="2:16" ht="30" x14ac:dyDescent="0.2">
      <c r="B42" s="54"/>
      <c r="C42" s="80"/>
      <c r="D42" s="345" t="s">
        <v>57</v>
      </c>
      <c r="E42" s="77"/>
      <c r="F42" s="76"/>
      <c r="G42" s="348"/>
      <c r="H42" s="76"/>
      <c r="I42" s="77"/>
      <c r="J42" s="76"/>
      <c r="K42" s="77">
        <v>0</v>
      </c>
      <c r="L42" s="76">
        <v>0</v>
      </c>
      <c r="M42" s="77">
        <v>0</v>
      </c>
      <c r="N42" s="76">
        <v>0</v>
      </c>
      <c r="O42" s="77">
        <v>0</v>
      </c>
      <c r="P42" s="76">
        <v>0</v>
      </c>
    </row>
    <row r="43" spans="2:16" x14ac:dyDescent="0.2">
      <c r="B43" s="54"/>
      <c r="C43" s="54">
        <v>4.4000000000000004</v>
      </c>
      <c r="D43" s="344" t="s">
        <v>58</v>
      </c>
      <c r="E43" s="77"/>
      <c r="F43" s="350"/>
      <c r="G43" s="348"/>
      <c r="H43" s="72"/>
      <c r="I43" s="77"/>
      <c r="J43" s="72"/>
      <c r="K43" s="77">
        <v>98880</v>
      </c>
      <c r="L43" s="72">
        <v>98880</v>
      </c>
      <c r="M43" s="77">
        <v>126289</v>
      </c>
      <c r="N43" s="72">
        <v>126289</v>
      </c>
      <c r="O43" s="77">
        <v>5720279</v>
      </c>
      <c r="P43" s="350">
        <v>5720279</v>
      </c>
    </row>
    <row r="44" spans="2:16" x14ac:dyDescent="0.2">
      <c r="B44" s="54"/>
      <c r="C44" s="54">
        <v>4.5</v>
      </c>
      <c r="D44" s="344" t="s">
        <v>59</v>
      </c>
      <c r="E44" s="78">
        <f>SUM(SUM(E38:E39)+SUM(E41:E43))</f>
        <v>0</v>
      </c>
      <c r="F44" s="79">
        <f t="shared" ref="F44:P44" si="1">SUM(SUM(F38:F39)+SUM(F41:F43))</f>
        <v>0</v>
      </c>
      <c r="G44" s="78">
        <f t="shared" si="1"/>
        <v>0</v>
      </c>
      <c r="H44" s="79">
        <f t="shared" si="1"/>
        <v>0</v>
      </c>
      <c r="I44" s="78">
        <f t="shared" si="1"/>
        <v>0</v>
      </c>
      <c r="J44" s="79">
        <f t="shared" si="1"/>
        <v>0</v>
      </c>
      <c r="K44" s="78">
        <f t="shared" si="1"/>
        <v>297939</v>
      </c>
      <c r="L44" s="79">
        <f t="shared" si="1"/>
        <v>297939</v>
      </c>
      <c r="M44" s="78">
        <f t="shared" si="1"/>
        <v>380527</v>
      </c>
      <c r="N44" s="79">
        <f t="shared" si="1"/>
        <v>380527</v>
      </c>
      <c r="O44" s="78">
        <f t="shared" si="1"/>
        <v>17236008</v>
      </c>
      <c r="P44" s="79">
        <f t="shared" si="1"/>
        <v>17236008</v>
      </c>
    </row>
    <row r="45" spans="2:16" x14ac:dyDescent="0.2">
      <c r="B45" s="81"/>
      <c r="C45" s="81"/>
      <c r="D45" s="347"/>
      <c r="E45" s="52"/>
      <c r="F45" s="65"/>
      <c r="G45" s="50"/>
      <c r="H45" s="66"/>
      <c r="I45" s="52"/>
      <c r="J45" s="67"/>
      <c r="K45" s="52"/>
      <c r="L45" s="65"/>
      <c r="M45" s="52"/>
      <c r="N45" s="66"/>
      <c r="O45" s="52"/>
      <c r="P45" s="65"/>
    </row>
    <row r="46" spans="2:16" x14ac:dyDescent="0.2">
      <c r="B46" s="68" t="s">
        <v>13</v>
      </c>
      <c r="C46" s="82" t="s">
        <v>60</v>
      </c>
      <c r="D46" s="346"/>
      <c r="E46" s="52"/>
      <c r="F46" s="65"/>
      <c r="G46" s="50"/>
      <c r="H46" s="66"/>
      <c r="I46" s="52"/>
      <c r="J46" s="67"/>
      <c r="K46" s="52"/>
      <c r="L46" s="65"/>
      <c r="M46" s="52"/>
      <c r="N46" s="66"/>
      <c r="O46" s="52"/>
      <c r="P46" s="65"/>
    </row>
    <row r="47" spans="2:16" x14ac:dyDescent="0.2">
      <c r="B47" s="53"/>
      <c r="C47" s="54">
        <v>5.0999999999999996</v>
      </c>
      <c r="D47" s="344" t="s">
        <v>61</v>
      </c>
      <c r="E47" s="83"/>
      <c r="F47" s="351"/>
      <c r="G47" s="84"/>
      <c r="H47" s="84"/>
      <c r="I47" s="83"/>
      <c r="J47" s="84"/>
      <c r="K47" s="83">
        <v>5427</v>
      </c>
      <c r="L47" s="84">
        <v>5427</v>
      </c>
      <c r="M47" s="83">
        <v>7019</v>
      </c>
      <c r="N47" s="84">
        <v>7019</v>
      </c>
      <c r="O47" s="83">
        <v>373292</v>
      </c>
      <c r="P47" s="340">
        <v>373292</v>
      </c>
    </row>
    <row r="48" spans="2:16" x14ac:dyDescent="0.2">
      <c r="B48" s="53"/>
      <c r="C48" s="54">
        <v>5.2</v>
      </c>
      <c r="D48" s="344" t="s">
        <v>62</v>
      </c>
      <c r="E48" s="83"/>
      <c r="F48" s="351"/>
      <c r="G48" s="84"/>
      <c r="H48" s="84"/>
      <c r="I48" s="83"/>
      <c r="J48" s="84"/>
      <c r="K48" s="83">
        <v>59321</v>
      </c>
      <c r="L48" s="84">
        <v>59321</v>
      </c>
      <c r="M48" s="83">
        <v>86021</v>
      </c>
      <c r="N48" s="84">
        <v>86021</v>
      </c>
      <c r="O48" s="83">
        <v>4538441</v>
      </c>
      <c r="P48" s="85">
        <v>4538441</v>
      </c>
    </row>
    <row r="49" spans="2:16" ht="15.75" thickBot="1" x14ac:dyDescent="0.25">
      <c r="B49" s="53"/>
      <c r="C49" s="54">
        <v>5.3</v>
      </c>
      <c r="D49" s="344" t="s">
        <v>63</v>
      </c>
      <c r="E49" s="86">
        <f>E48/12</f>
        <v>0</v>
      </c>
      <c r="F49" s="87">
        <f t="shared" ref="F49:P49" si="2">F48/12</f>
        <v>0</v>
      </c>
      <c r="G49" s="349">
        <f t="shared" si="2"/>
        <v>0</v>
      </c>
      <c r="H49" s="87">
        <f>H48/12</f>
        <v>0</v>
      </c>
      <c r="I49" s="86">
        <f t="shared" si="2"/>
        <v>0</v>
      </c>
      <c r="J49" s="87">
        <f t="shared" si="2"/>
        <v>0</v>
      </c>
      <c r="K49" s="86">
        <f t="shared" si="2"/>
        <v>4943.416666666667</v>
      </c>
      <c r="L49" s="87">
        <f t="shared" si="2"/>
        <v>4943.416666666667</v>
      </c>
      <c r="M49" s="86">
        <f>M48/12</f>
        <v>7168.416666666667</v>
      </c>
      <c r="N49" s="87">
        <f>N48/12</f>
        <v>7168.416666666667</v>
      </c>
      <c r="O49" s="86">
        <f t="shared" si="2"/>
        <v>378203.41666666669</v>
      </c>
      <c r="P49" s="87">
        <f t="shared" si="2"/>
        <v>378203.41666666669</v>
      </c>
    </row>
    <row r="50" spans="2:16" ht="45" customHeight="1" x14ac:dyDescent="0.2">
      <c r="B50" s="88"/>
      <c r="C50" s="89"/>
      <c r="D50" s="90"/>
      <c r="E50" s="273" t="str">
        <f>"Grand Total as of "&amp;""&amp;TEXT(E$18,"MM/DD/YYYY")&amp;" for ALL markets in col. 1-12."</f>
        <v>Grand Total as of 12/31/2024 for ALL markets in col. 1-12.</v>
      </c>
      <c r="F50" s="91"/>
      <c r="G50" s="91"/>
      <c r="H50" s="91"/>
      <c r="I50" s="91"/>
      <c r="J50" s="91"/>
      <c r="K50" s="92"/>
      <c r="L50" s="91"/>
      <c r="M50" s="91"/>
      <c r="N50" s="91"/>
      <c r="O50" s="91"/>
      <c r="P50" s="93"/>
    </row>
    <row r="51" spans="2:16" ht="13.5" customHeight="1" x14ac:dyDescent="0.2">
      <c r="B51" s="94"/>
      <c r="C51" s="95"/>
      <c r="D51" s="96"/>
      <c r="E51" s="324"/>
      <c r="F51" s="97"/>
      <c r="G51" s="97"/>
      <c r="H51" s="97"/>
      <c r="I51" s="97"/>
      <c r="J51" s="97"/>
      <c r="K51" s="98"/>
      <c r="L51" s="97"/>
      <c r="M51" s="97"/>
      <c r="N51" s="97"/>
      <c r="O51" s="97"/>
      <c r="P51" s="99"/>
    </row>
    <row r="52" spans="2:16" x14ac:dyDescent="0.2">
      <c r="B52" s="100" t="s">
        <v>64</v>
      </c>
      <c r="C52" s="101" t="s">
        <v>65</v>
      </c>
      <c r="D52" s="102"/>
      <c r="E52" s="103"/>
      <c r="F52" s="104"/>
      <c r="G52" s="104"/>
      <c r="H52" s="104"/>
      <c r="I52" s="104"/>
      <c r="J52" s="104"/>
      <c r="K52" s="98"/>
      <c r="L52" s="104"/>
      <c r="M52" s="104"/>
      <c r="N52" s="104"/>
      <c r="O52" s="104"/>
      <c r="P52" s="105"/>
    </row>
    <row r="53" spans="2:16" ht="15.75" thickBot="1" x14ac:dyDescent="0.25">
      <c r="B53" s="106" t="s">
        <v>66</v>
      </c>
      <c r="C53" s="107" t="s">
        <v>67</v>
      </c>
      <c r="D53" s="108"/>
      <c r="E53" s="109"/>
      <c r="F53" s="110"/>
      <c r="G53" s="110"/>
      <c r="H53" s="110"/>
      <c r="I53" s="110"/>
      <c r="J53" s="110"/>
      <c r="K53" s="111"/>
      <c r="L53" s="110"/>
      <c r="M53" s="110"/>
      <c r="N53" s="110"/>
      <c r="O53" s="110"/>
      <c r="P53" s="112"/>
    </row>
    <row r="54" spans="2:16" x14ac:dyDescent="0.2">
      <c r="B54" s="11"/>
      <c r="C54" s="11"/>
      <c r="D54" s="11"/>
      <c r="E54" s="113"/>
      <c r="F54" s="113"/>
      <c r="G54" s="113"/>
      <c r="H54" s="113"/>
      <c r="I54" s="113"/>
      <c r="J54" s="113"/>
      <c r="K54" s="113"/>
      <c r="L54" s="113"/>
      <c r="M54" s="113"/>
      <c r="N54" s="113"/>
      <c r="O54" s="113"/>
      <c r="P54" s="113"/>
    </row>
    <row r="55" spans="2:16" ht="15.75" x14ac:dyDescent="0.25">
      <c r="B55" s="114" t="s">
        <v>68</v>
      </c>
      <c r="C55" s="114"/>
      <c r="D55" s="114"/>
      <c r="E55" s="113"/>
      <c r="F55" s="113"/>
      <c r="G55" s="113"/>
      <c r="H55" s="113"/>
      <c r="I55" s="113"/>
      <c r="J55" s="113"/>
      <c r="K55" s="113"/>
      <c r="L55" s="113"/>
      <c r="M55" s="113"/>
      <c r="N55" s="113"/>
      <c r="O55" s="113"/>
      <c r="P55" s="113"/>
    </row>
    <row r="56" spans="2:16" ht="17.25" customHeight="1" x14ac:dyDescent="0.25">
      <c r="B56" s="114"/>
      <c r="C56" s="194" t="s">
        <v>17</v>
      </c>
      <c r="D56" s="194"/>
      <c r="E56" s="113"/>
      <c r="F56" s="113"/>
      <c r="G56" s="113"/>
      <c r="H56" s="113"/>
      <c r="I56" s="113"/>
      <c r="J56" s="113"/>
      <c r="K56" s="113"/>
      <c r="L56" s="113"/>
      <c r="M56" s="113"/>
      <c r="N56" s="113"/>
      <c r="O56" s="113"/>
      <c r="P56" s="113"/>
    </row>
    <row r="57" spans="2:16" ht="16.5" customHeight="1" x14ac:dyDescent="0.25">
      <c r="B57" s="114"/>
      <c r="C57" s="114" t="s">
        <v>69</v>
      </c>
      <c r="D57" s="28"/>
      <c r="E57" s="113"/>
      <c r="F57" s="113"/>
      <c r="G57" s="113"/>
      <c r="H57" s="113"/>
      <c r="I57" s="113"/>
      <c r="J57" s="113"/>
      <c r="K57" s="113"/>
      <c r="L57" s="113"/>
      <c r="M57" s="113"/>
      <c r="N57" s="113"/>
      <c r="O57" s="113"/>
      <c r="P57" s="113"/>
    </row>
    <row r="58" spans="2:16" ht="17.25" customHeight="1" x14ac:dyDescent="0.25">
      <c r="B58" s="114"/>
      <c r="C58" s="114" t="s">
        <v>70</v>
      </c>
      <c r="D58" s="28"/>
    </row>
    <row r="59" spans="2:16" ht="17.25" customHeight="1" x14ac:dyDescent="0.2">
      <c r="B59" s="28"/>
      <c r="C59" s="194" t="s">
        <v>71</v>
      </c>
      <c r="D59" s="194"/>
      <c r="E59" s="115"/>
    </row>
    <row r="60" spans="2:16" ht="13.15" customHeight="1" x14ac:dyDescent="0.2">
      <c r="C60" s="116"/>
      <c r="D60" s="116"/>
    </row>
  </sheetData>
  <sheetProtection algorithmName="SHA-512" hashValue="NdIPv96RYCzOU+Ecy3Z1FyaGP19W+9bhaL8HscJNhk0ZA1Y5rOBWb47vjzkpcijCi0WRt+KlOrOSCjIYzj7ohw==" saltValue="ya6qfp1Tck+EO67Y01Ycqg==" spinCount="100000" sheet="1" formatCells="0" formatColumns="0" formatRows="0"/>
  <dataConsolidate/>
  <phoneticPr fontId="24" type="noConversion"/>
  <conditionalFormatting sqref="E28:E29 G28:G29 I28:I29 G31:G34 I31:I34 E31:E35 E38:E39">
    <cfRule type="cellIs" dxfId="31" priority="85" stopIfTrue="1" operator="lessThan">
      <formula>0</formula>
    </cfRule>
  </conditionalFormatting>
  <conditionalFormatting sqref="E41:E44">
    <cfRule type="cellIs" dxfId="30" priority="18" stopIfTrue="1" operator="lessThan">
      <formula>0</formula>
    </cfRule>
  </conditionalFormatting>
  <conditionalFormatting sqref="E47:O48">
    <cfRule type="cellIs" dxfId="29" priority="13" stopIfTrue="1" operator="lessThan">
      <formula>0</formula>
    </cfRule>
  </conditionalFormatting>
  <conditionalFormatting sqref="E35:P35">
    <cfRule type="cellIs" dxfId="28" priority="22" stopIfTrue="1" operator="lessThan">
      <formula>0</formula>
    </cfRule>
  </conditionalFormatting>
  <conditionalFormatting sqref="F43:F44">
    <cfRule type="cellIs" dxfId="27" priority="12" stopIfTrue="1" operator="lessThan">
      <formula>0</formula>
    </cfRule>
  </conditionalFormatting>
  <conditionalFormatting sqref="G38:G39 I38:I39 K38:K39 M38:M39 O38:O39">
    <cfRule type="cellIs" dxfId="26" priority="21" stopIfTrue="1" operator="lessThan">
      <formula>0</formula>
    </cfRule>
  </conditionalFormatting>
  <conditionalFormatting sqref="G41:G44">
    <cfRule type="cellIs" dxfId="25" priority="11" stopIfTrue="1" operator="lessThan">
      <formula>0</formula>
    </cfRule>
  </conditionalFormatting>
  <conditionalFormatting sqref="H43:H44">
    <cfRule type="cellIs" dxfId="24" priority="10" stopIfTrue="1" operator="lessThan">
      <formula>0</formula>
    </cfRule>
  </conditionalFormatting>
  <conditionalFormatting sqref="I41:I44">
    <cfRule type="cellIs" dxfId="23" priority="9" stopIfTrue="1" operator="lessThan">
      <formula>0</formula>
    </cfRule>
  </conditionalFormatting>
  <conditionalFormatting sqref="J43:J44">
    <cfRule type="cellIs" dxfId="22" priority="8" stopIfTrue="1" operator="lessThan">
      <formula>0</formula>
    </cfRule>
  </conditionalFormatting>
  <conditionalFormatting sqref="K28:K29 M28:M29 O28:O29 K31:K34 M31:M34 O31:O34">
    <cfRule type="cellIs" dxfId="21" priority="54" stopIfTrue="1" operator="lessThan">
      <formula>0</formula>
    </cfRule>
  </conditionalFormatting>
  <conditionalFormatting sqref="K41:K44">
    <cfRule type="cellIs" dxfId="20" priority="7" stopIfTrue="1" operator="lessThan">
      <formula>0</formula>
    </cfRule>
  </conditionalFormatting>
  <conditionalFormatting sqref="L43:L44">
    <cfRule type="cellIs" dxfId="19" priority="6" stopIfTrue="1" operator="lessThan">
      <formula>0</formula>
    </cfRule>
  </conditionalFormatting>
  <conditionalFormatting sqref="M41:M44">
    <cfRule type="cellIs" dxfId="18" priority="5" stopIfTrue="1" operator="lessThan">
      <formula>0</formula>
    </cfRule>
  </conditionalFormatting>
  <conditionalFormatting sqref="N43:N44">
    <cfRule type="cellIs" dxfId="17" priority="4" stopIfTrue="1" operator="lessThan">
      <formula>0</formula>
    </cfRule>
  </conditionalFormatting>
  <conditionalFormatting sqref="O41:O44">
    <cfRule type="cellIs" dxfId="16" priority="3" stopIfTrue="1" operator="lessThan">
      <formula>0</formula>
    </cfRule>
  </conditionalFormatting>
  <conditionalFormatting sqref="P43:P44">
    <cfRule type="cellIs" dxfId="15" priority="1" stopIfTrue="1" operator="lessThan">
      <formula>0</formula>
    </cfRule>
  </conditionalFormatting>
  <pageMargins left="0.2" right="0.2" top="0.35" bottom="0.25" header="0.2" footer="0.2"/>
  <pageSetup scale="54" fitToWidth="0" pageOrder="overThenDown" orientation="landscape" cellComments="asDisplayed" r:id="rId1"/>
  <headerFooter alignWithMargins="0">
    <oddFooter>&amp;LMedical Loss Ratio Reporting Form&amp;C Page &amp;P of &amp;N&amp;R[&amp;A]</oddFooter>
  </headerFooter>
  <customProperties>
    <customPr name="_pios_id" r:id="rId2"/>
  </customProperties>
  <ignoredErrors>
    <ignoredError sqref="B23 B20" numberStoredAsText="1"/>
    <ignoredError sqref="F18:G18 M18:O18 K18:L18 I18:J18 H18"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7030A0"/>
    <pageSetUpPr fitToPage="1"/>
  </sheetPr>
  <dimension ref="A1:P59"/>
  <sheetViews>
    <sheetView topLeftCell="A20" zoomScale="70" zoomScaleNormal="70" workbookViewId="0">
      <selection activeCell="K23" sqref="K23"/>
    </sheetView>
  </sheetViews>
  <sheetFormatPr defaultColWidth="9.28515625" defaultRowHeight="15" x14ac:dyDescent="0.2"/>
  <cols>
    <col min="1" max="1" width="1.7109375" style="6" customWidth="1"/>
    <col min="2" max="2" width="3.5703125" style="12" customWidth="1"/>
    <col min="3" max="3" width="5.42578125" style="12" customWidth="1"/>
    <col min="4" max="4" width="78" style="12" customWidth="1"/>
    <col min="5" max="5" width="24.140625" style="6" customWidth="1"/>
    <col min="6" max="6" width="27.42578125" style="6" customWidth="1"/>
    <col min="7" max="7" width="17.85546875" style="6" customWidth="1"/>
    <col min="8" max="8" width="25.140625" style="6" customWidth="1"/>
    <col min="9" max="16" width="19.42578125" style="6" customWidth="1"/>
    <col min="17" max="16384" width="9.28515625" style="6"/>
  </cols>
  <sheetData>
    <row r="1" spans="2:16" ht="15.75" x14ac:dyDescent="0.25">
      <c r="B1" s="13" t="s">
        <v>0</v>
      </c>
      <c r="C1" s="11"/>
      <c r="D1" s="11"/>
    </row>
    <row r="2" spans="2:16" ht="15.75" x14ac:dyDescent="0.25">
      <c r="B2" s="13" t="s">
        <v>23</v>
      </c>
      <c r="C2" s="11"/>
      <c r="D2" s="11"/>
    </row>
    <row r="3" spans="2:16" ht="15.75" x14ac:dyDescent="0.25">
      <c r="B3" s="13" t="s">
        <v>72</v>
      </c>
      <c r="C3" s="11"/>
      <c r="D3" s="117"/>
    </row>
    <row r="4" spans="2:16" x14ac:dyDescent="0.2">
      <c r="B4" s="11"/>
      <c r="C4" s="11"/>
      <c r="D4" s="11"/>
    </row>
    <row r="5" spans="2:16" s="5" customFormat="1" ht="15.75" x14ac:dyDescent="0.25">
      <c r="B5" s="25" t="s">
        <v>25</v>
      </c>
      <c r="C5" s="26"/>
      <c r="D5" s="26"/>
      <c r="E5" s="6"/>
      <c r="F5" s="6"/>
      <c r="G5" s="6"/>
      <c r="I5" s="6"/>
      <c r="J5" s="6"/>
      <c r="K5" s="6"/>
      <c r="L5" s="6"/>
      <c r="M5" s="6"/>
      <c r="O5" s="6"/>
      <c r="P5" s="6"/>
    </row>
    <row r="6" spans="2:16" s="5" customFormat="1" ht="15" customHeight="1" x14ac:dyDescent="0.2">
      <c r="B6" s="341"/>
      <c r="C6" s="317"/>
      <c r="D6" s="338">
        <f>'Cover Page'!C7</f>
        <v>60054</v>
      </c>
      <c r="E6" s="282"/>
      <c r="F6" s="282"/>
      <c r="G6" s="6"/>
      <c r="H6" s="7"/>
      <c r="K6" s="6"/>
      <c r="L6" s="6"/>
      <c r="M6" s="6"/>
      <c r="N6" s="7"/>
    </row>
    <row r="7" spans="2:16" s="5" customFormat="1" ht="15.75" customHeight="1" x14ac:dyDescent="0.25">
      <c r="B7" s="25" t="s">
        <v>9</v>
      </c>
      <c r="C7" s="26"/>
      <c r="D7" s="26"/>
      <c r="E7" s="282"/>
      <c r="F7" s="282"/>
      <c r="G7" s="6"/>
      <c r="H7" s="6"/>
      <c r="K7" s="6"/>
      <c r="L7" s="6"/>
      <c r="M7" s="6"/>
      <c r="N7" s="6"/>
    </row>
    <row r="8" spans="2:16" s="5" customFormat="1" ht="15" customHeight="1" x14ac:dyDescent="0.2">
      <c r="B8" s="341"/>
      <c r="C8" s="317"/>
      <c r="D8" s="318" t="str">
        <f>'Cover Page'!C8</f>
        <v>Aetna Life Insurance Company</v>
      </c>
      <c r="E8" s="282"/>
      <c r="F8" s="282"/>
      <c r="G8" s="6"/>
      <c r="H8" s="7"/>
      <c r="I8" s="6"/>
      <c r="J8" s="6"/>
      <c r="K8" s="6"/>
      <c r="L8" s="6"/>
      <c r="M8" s="6"/>
      <c r="N8" s="7"/>
      <c r="O8" s="6"/>
      <c r="P8" s="6"/>
    </row>
    <row r="9" spans="2:16" s="5" customFormat="1" ht="15.75" customHeight="1" x14ac:dyDescent="0.25">
      <c r="B9" s="32" t="s">
        <v>27</v>
      </c>
      <c r="C9" s="26"/>
      <c r="D9" s="26"/>
      <c r="E9" s="283" t="s">
        <v>73</v>
      </c>
      <c r="F9" s="282"/>
      <c r="I9" s="6"/>
      <c r="J9" s="6"/>
      <c r="O9" s="6"/>
      <c r="P9" s="6"/>
    </row>
    <row r="10" spans="2:16" s="5" customFormat="1" ht="15" customHeight="1" x14ac:dyDescent="0.2">
      <c r="B10" s="341"/>
      <c r="C10" s="317"/>
      <c r="D10" s="319">
        <f>'Cover Page'!C9</f>
        <v>0</v>
      </c>
      <c r="E10" s="282"/>
      <c r="F10" s="282"/>
      <c r="H10" s="7"/>
      <c r="I10" s="6"/>
      <c r="J10" s="6"/>
      <c r="K10" s="6"/>
      <c r="L10" s="6"/>
      <c r="N10" s="7"/>
      <c r="O10" s="6"/>
      <c r="P10" s="6"/>
    </row>
    <row r="11" spans="2:16" s="5" customFormat="1" ht="15.75" customHeight="1" x14ac:dyDescent="0.25">
      <c r="B11" s="32" t="s">
        <v>4</v>
      </c>
      <c r="C11" s="26"/>
      <c r="D11" s="26"/>
      <c r="E11" s="282"/>
      <c r="F11" s="282"/>
      <c r="H11" s="6"/>
      <c r="I11" s="6"/>
      <c r="J11" s="6"/>
      <c r="N11" s="6"/>
      <c r="O11" s="6"/>
      <c r="P11" s="6"/>
    </row>
    <row r="12" spans="2:16" s="5" customFormat="1" x14ac:dyDescent="0.2">
      <c r="B12" s="341"/>
      <c r="C12" s="317"/>
      <c r="D12" s="319" t="str">
        <f>'Cover Page'!C6</f>
        <v>2024</v>
      </c>
      <c r="E12" s="6"/>
      <c r="F12" s="6"/>
      <c r="H12" s="7"/>
      <c r="I12" s="6"/>
      <c r="J12" s="6"/>
      <c r="K12" s="6"/>
      <c r="L12" s="6"/>
      <c r="N12" s="7"/>
      <c r="O12" s="6"/>
      <c r="P12" s="6"/>
    </row>
    <row r="13" spans="2:16" s="5" customFormat="1" x14ac:dyDescent="0.2">
      <c r="B13" s="11"/>
      <c r="C13" s="11"/>
      <c r="D13" s="11"/>
      <c r="G13" s="8"/>
      <c r="H13" s="8"/>
      <c r="I13" s="6"/>
      <c r="J13" s="6"/>
      <c r="M13" s="8"/>
      <c r="N13" s="8"/>
      <c r="O13" s="6"/>
      <c r="P13" s="6"/>
    </row>
    <row r="14" spans="2:16" s="12" customFormat="1" ht="15.75" thickBot="1" x14ac:dyDescent="0.25">
      <c r="B14" s="11"/>
      <c r="C14" s="11"/>
      <c r="D14" s="325"/>
    </row>
    <row r="15" spans="2:16" s="12" customFormat="1" ht="16.5" thickBot="1" x14ac:dyDescent="0.3">
      <c r="B15" s="11"/>
      <c r="C15" s="11"/>
      <c r="D15" s="11"/>
      <c r="E15" s="259"/>
      <c r="F15" s="260"/>
      <c r="G15" s="260" t="s">
        <v>29</v>
      </c>
      <c r="H15" s="260"/>
      <c r="I15" s="260"/>
      <c r="J15" s="260"/>
      <c r="K15" s="259"/>
      <c r="L15" s="260"/>
      <c r="M15" s="260" t="s">
        <v>29</v>
      </c>
      <c r="N15" s="260"/>
      <c r="O15" s="260"/>
      <c r="P15" s="272"/>
    </row>
    <row r="16" spans="2:16" s="12" customFormat="1" ht="16.5" customHeight="1" thickBot="1" x14ac:dyDescent="0.25">
      <c r="B16" s="11"/>
      <c r="C16" s="11"/>
      <c r="D16" s="11"/>
      <c r="E16" s="261"/>
      <c r="F16" s="275"/>
      <c r="G16" s="277" t="s">
        <v>30</v>
      </c>
      <c r="H16" s="275"/>
      <c r="I16" s="275"/>
      <c r="J16" s="276"/>
      <c r="K16" s="262"/>
      <c r="L16" s="263"/>
      <c r="M16" s="264" t="s">
        <v>31</v>
      </c>
      <c r="N16" s="263"/>
      <c r="O16" s="263"/>
      <c r="P16" s="265"/>
    </row>
    <row r="17" spans="2:16" s="12" customFormat="1" ht="16.5" thickBot="1" x14ac:dyDescent="0.3">
      <c r="B17" s="11"/>
      <c r="C17" s="11"/>
      <c r="D17" s="11"/>
      <c r="E17" s="279" t="s">
        <v>32</v>
      </c>
      <c r="F17" s="278"/>
      <c r="G17" s="279"/>
      <c r="H17" s="281" t="s">
        <v>33</v>
      </c>
      <c r="I17" s="270" t="s">
        <v>34</v>
      </c>
      <c r="J17" s="271"/>
      <c r="K17" s="279" t="s">
        <v>32</v>
      </c>
      <c r="L17" s="280"/>
      <c r="M17" s="279" t="s">
        <v>33</v>
      </c>
      <c r="N17" s="280"/>
      <c r="O17" s="270" t="s">
        <v>34</v>
      </c>
      <c r="P17" s="271"/>
    </row>
    <row r="18" spans="2:16" s="12" customFormat="1" x14ac:dyDescent="0.2">
      <c r="B18" s="11"/>
      <c r="C18" s="11"/>
      <c r="D18" s="11"/>
      <c r="E18" s="35" t="s">
        <v>35</v>
      </c>
      <c r="F18" s="36" t="s">
        <v>35</v>
      </c>
      <c r="G18" s="35" t="s">
        <v>35</v>
      </c>
      <c r="H18" s="37" t="s">
        <v>35</v>
      </c>
      <c r="I18" s="35" t="s">
        <v>35</v>
      </c>
      <c r="J18" s="37" t="s">
        <v>35</v>
      </c>
      <c r="K18" s="35" t="s">
        <v>35</v>
      </c>
      <c r="L18" s="37" t="s">
        <v>35</v>
      </c>
      <c r="M18" s="35" t="s">
        <v>35</v>
      </c>
      <c r="N18" s="37" t="s">
        <v>35</v>
      </c>
      <c r="O18" s="35" t="s">
        <v>35</v>
      </c>
      <c r="P18" s="37" t="s">
        <v>35</v>
      </c>
    </row>
    <row r="19" spans="2:16" s="12" customFormat="1" ht="32.25" thickBot="1" x14ac:dyDescent="0.25">
      <c r="B19" s="256"/>
      <c r="C19" s="253"/>
      <c r="D19" s="258" t="s">
        <v>74</v>
      </c>
      <c r="E19" s="38" t="str">
        <f>"12/31/"&amp;""&amp;'Cover Page'!C$6</f>
        <v>12/31/2024</v>
      </c>
      <c r="F19" s="39">
        <f>DATE(YEAR(E19)+0,MONTH(E19)+3,DAY(E19)+0)</f>
        <v>45747</v>
      </c>
      <c r="G19" s="38" t="str">
        <f>"12/31/"&amp;""&amp;'Cover Page'!C$6</f>
        <v>12/31/2024</v>
      </c>
      <c r="H19" s="40">
        <f>DATE(YEAR(G19)+0,MONTH(G19)+3,DAY(G19)+0)</f>
        <v>45747</v>
      </c>
      <c r="I19" s="38" t="str">
        <f>"12/31/"&amp;""&amp;'Cover Page'!C$6</f>
        <v>12/31/2024</v>
      </c>
      <c r="J19" s="40">
        <f>DATE(YEAR(I19)+0,MONTH(I19)+3,DAY(I19)+0)</f>
        <v>45747</v>
      </c>
      <c r="K19" s="38" t="str">
        <f>"12/31/"&amp;""&amp;'Cover Page'!C$6</f>
        <v>12/31/2024</v>
      </c>
      <c r="L19" s="40">
        <f>DATE(YEAR(K19)+0,MONTH(K19)+3,DAY(K19)+0)</f>
        <v>45747</v>
      </c>
      <c r="M19" s="38" t="str">
        <f>"12/31/"&amp;""&amp;'Cover Page'!C$6</f>
        <v>12/31/2024</v>
      </c>
      <c r="N19" s="40">
        <f>DATE(YEAR(M19)+0,MONTH(M19)+3,DAY(M19)+0)</f>
        <v>45747</v>
      </c>
      <c r="O19" s="38" t="str">
        <f>"12/31/"&amp;""&amp;'Cover Page'!C$6</f>
        <v>12/31/2024</v>
      </c>
      <c r="P19" s="40">
        <f>DATE(YEAR(O19)+0,MONTH(O19)+3,DAY(O19)+0)</f>
        <v>45747</v>
      </c>
    </row>
    <row r="20" spans="2:16" s="12" customFormat="1" ht="21" customHeight="1" x14ac:dyDescent="0.2">
      <c r="B20" s="254"/>
      <c r="C20" s="255"/>
      <c r="D20" s="352" t="s">
        <v>37</v>
      </c>
      <c r="E20" s="356">
        <v>1</v>
      </c>
      <c r="F20" s="357">
        <v>2</v>
      </c>
      <c r="G20" s="118">
        <v>3</v>
      </c>
      <c r="H20" s="119">
        <v>4</v>
      </c>
      <c r="I20" s="118">
        <v>5</v>
      </c>
      <c r="J20" s="119">
        <v>6</v>
      </c>
      <c r="K20" s="118">
        <v>7</v>
      </c>
      <c r="L20" s="119">
        <v>8</v>
      </c>
      <c r="M20" s="118">
        <v>9</v>
      </c>
      <c r="N20" s="119">
        <v>10</v>
      </c>
      <c r="O20" s="118">
        <v>11</v>
      </c>
      <c r="P20" s="119">
        <v>12</v>
      </c>
    </row>
    <row r="21" spans="2:16" s="12" customFormat="1" x14ac:dyDescent="0.2">
      <c r="B21" s="46" t="s">
        <v>3</v>
      </c>
      <c r="C21" s="47" t="s">
        <v>75</v>
      </c>
      <c r="D21" s="353"/>
      <c r="E21" s="120"/>
      <c r="F21" s="121"/>
      <c r="G21" s="120"/>
      <c r="H21" s="122"/>
      <c r="I21" s="120"/>
      <c r="J21" s="121"/>
      <c r="K21" s="120"/>
      <c r="L21" s="121"/>
      <c r="M21" s="120"/>
      <c r="N21" s="122"/>
      <c r="O21" s="120"/>
      <c r="P21" s="121"/>
    </row>
    <row r="22" spans="2:16" s="12" customFormat="1" x14ac:dyDescent="0.2">
      <c r="B22" s="53"/>
      <c r="C22" s="54">
        <v>1.1000000000000001</v>
      </c>
      <c r="D22" s="344" t="s">
        <v>76</v>
      </c>
      <c r="E22" s="358"/>
      <c r="F22" s="124"/>
      <c r="G22" s="123"/>
      <c r="H22" s="124"/>
      <c r="I22" s="123"/>
      <c r="J22" s="124"/>
      <c r="K22" s="123">
        <v>3137573.4240481765</v>
      </c>
      <c r="L22" s="124">
        <v>3137573.4240481765</v>
      </c>
      <c r="M22" s="123">
        <v>4007297.9191002301</v>
      </c>
      <c r="N22" s="124">
        <v>4007297.9191002301</v>
      </c>
      <c r="O22" s="123">
        <v>181511690.77685159</v>
      </c>
      <c r="P22" s="124">
        <v>181511690.77685159</v>
      </c>
    </row>
    <row r="23" spans="2:16" s="12" customFormat="1" x14ac:dyDescent="0.2">
      <c r="B23" s="53"/>
      <c r="C23" s="54">
        <v>1.2</v>
      </c>
      <c r="D23" s="344" t="s">
        <v>77</v>
      </c>
      <c r="E23" s="123"/>
      <c r="F23" s="124"/>
      <c r="G23" s="123"/>
      <c r="H23" s="124"/>
      <c r="I23" s="123"/>
      <c r="J23" s="124"/>
      <c r="K23" s="123">
        <v>35.158391433268761</v>
      </c>
      <c r="L23" s="124">
        <v>35.158391433268761</v>
      </c>
      <c r="M23" s="123">
        <v>73.390108212320357</v>
      </c>
      <c r="N23" s="124">
        <v>73.390108212320357</v>
      </c>
      <c r="O23" s="123">
        <v>2510.2915003544108</v>
      </c>
      <c r="P23" s="124">
        <v>2510.2915003544108</v>
      </c>
    </row>
    <row r="24" spans="2:16" s="12" customFormat="1" x14ac:dyDescent="0.2">
      <c r="B24" s="53"/>
      <c r="C24" s="54">
        <v>1.3</v>
      </c>
      <c r="D24" s="344" t="s">
        <v>78</v>
      </c>
      <c r="E24" s="123"/>
      <c r="F24" s="124"/>
      <c r="G24" s="123"/>
      <c r="H24" s="124"/>
      <c r="I24" s="123"/>
      <c r="J24" s="124"/>
      <c r="K24" s="123">
        <v>43.409932612385866</v>
      </c>
      <c r="L24" s="124">
        <v>43.409932612385866</v>
      </c>
      <c r="M24" s="123">
        <v>55.443015705255426</v>
      </c>
      <c r="N24" s="124">
        <v>55.443015705255426</v>
      </c>
      <c r="O24" s="123">
        <v>2511.3070516823586</v>
      </c>
      <c r="P24" s="124">
        <v>2511.3070516823586</v>
      </c>
    </row>
    <row r="25" spans="2:16" s="12" customFormat="1" x14ac:dyDescent="0.2">
      <c r="B25" s="53"/>
      <c r="C25" s="54">
        <v>1.4</v>
      </c>
      <c r="D25" s="344" t="s">
        <v>79</v>
      </c>
      <c r="E25" s="123"/>
      <c r="F25" s="124"/>
      <c r="G25" s="123"/>
      <c r="H25" s="124"/>
      <c r="I25" s="123"/>
      <c r="J25" s="124"/>
      <c r="K25" s="123">
        <v>6937.9136149155411</v>
      </c>
      <c r="L25" s="124">
        <v>6937.9136149155411</v>
      </c>
      <c r="M25" s="123">
        <v>8861.0792591674199</v>
      </c>
      <c r="N25" s="124">
        <v>8861.0792591674199</v>
      </c>
      <c r="O25" s="123">
        <v>401365.08712591708</v>
      </c>
      <c r="P25" s="124">
        <v>401365.08712591708</v>
      </c>
    </row>
    <row r="26" spans="2:16" s="12" customFormat="1" x14ac:dyDescent="0.2">
      <c r="B26" s="125"/>
      <c r="C26" s="126"/>
      <c r="D26" s="354"/>
      <c r="E26" s="127"/>
      <c r="F26" s="128"/>
      <c r="G26" s="127"/>
      <c r="H26" s="129"/>
      <c r="I26" s="127"/>
      <c r="J26" s="128"/>
      <c r="K26" s="127"/>
      <c r="L26" s="128"/>
      <c r="M26" s="127"/>
      <c r="N26" s="129"/>
      <c r="O26" s="127"/>
      <c r="P26" s="128"/>
    </row>
    <row r="27" spans="2:16" s="12" customFormat="1" x14ac:dyDescent="0.2">
      <c r="B27" s="53" t="s">
        <v>6</v>
      </c>
      <c r="C27" s="82" t="s">
        <v>80</v>
      </c>
      <c r="D27" s="344"/>
      <c r="E27" s="130"/>
      <c r="F27" s="131"/>
      <c r="G27" s="130"/>
      <c r="H27" s="132"/>
      <c r="I27" s="130"/>
      <c r="J27" s="131"/>
      <c r="K27" s="130"/>
      <c r="L27" s="131"/>
      <c r="M27" s="130"/>
      <c r="N27" s="132"/>
      <c r="O27" s="130"/>
      <c r="P27" s="131"/>
    </row>
    <row r="28" spans="2:16" s="12" customFormat="1" x14ac:dyDescent="0.2">
      <c r="B28" s="53"/>
      <c r="C28" s="54">
        <v>2.1</v>
      </c>
      <c r="D28" s="344" t="s">
        <v>81</v>
      </c>
      <c r="E28" s="130"/>
      <c r="F28" s="131"/>
      <c r="G28" s="130"/>
      <c r="H28" s="132"/>
      <c r="I28" s="130"/>
      <c r="J28" s="131"/>
      <c r="K28" s="130"/>
      <c r="L28" s="131"/>
      <c r="M28" s="130"/>
      <c r="N28" s="132"/>
      <c r="O28" s="130"/>
      <c r="P28" s="131"/>
    </row>
    <row r="29" spans="2:16" s="12" customFormat="1" x14ac:dyDescent="0.2">
      <c r="B29" s="53"/>
      <c r="C29" s="54"/>
      <c r="D29" s="344" t="s">
        <v>82</v>
      </c>
      <c r="E29" s="123"/>
      <c r="F29" s="133"/>
      <c r="G29" s="123"/>
      <c r="H29" s="133"/>
      <c r="I29" s="123"/>
      <c r="J29" s="133"/>
      <c r="K29" s="123">
        <v>1922084.0318891469</v>
      </c>
      <c r="L29" s="133"/>
      <c r="M29" s="123">
        <v>3137595.2069203923</v>
      </c>
      <c r="N29" s="133"/>
      <c r="O29" s="123">
        <v>179147982.07119045</v>
      </c>
      <c r="P29" s="133"/>
    </row>
    <row r="30" spans="2:16" s="12" customFormat="1" ht="28.5" customHeight="1" x14ac:dyDescent="0.2">
      <c r="B30" s="53"/>
      <c r="C30" s="54"/>
      <c r="D30" s="345" t="s">
        <v>83</v>
      </c>
      <c r="E30" s="134"/>
      <c r="F30" s="124"/>
      <c r="G30" s="134"/>
      <c r="H30" s="124"/>
      <c r="I30" s="134"/>
      <c r="J30" s="124"/>
      <c r="K30" s="134"/>
      <c r="L30" s="124">
        <v>1735030.36</v>
      </c>
      <c r="M30" s="134"/>
      <c r="N30" s="124">
        <v>2832250.23</v>
      </c>
      <c r="O30" s="134"/>
      <c r="P30" s="124">
        <v>161713630.96999997</v>
      </c>
    </row>
    <row r="31" spans="2:16" s="12" customFormat="1" x14ac:dyDescent="0.2">
      <c r="B31" s="53"/>
      <c r="C31" s="54">
        <v>2.2000000000000002</v>
      </c>
      <c r="D31" s="344" t="s">
        <v>84</v>
      </c>
      <c r="E31" s="130"/>
      <c r="F31" s="131"/>
      <c r="G31" s="130"/>
      <c r="H31" s="132"/>
      <c r="I31" s="130"/>
      <c r="J31" s="131"/>
      <c r="K31" s="130"/>
      <c r="L31" s="131"/>
      <c r="M31" s="130"/>
      <c r="N31" s="132"/>
      <c r="O31" s="130"/>
      <c r="P31" s="131"/>
    </row>
    <row r="32" spans="2:16" s="12" customFormat="1" ht="30" x14ac:dyDescent="0.2">
      <c r="B32" s="53"/>
      <c r="C32" s="54"/>
      <c r="D32" s="345" t="s">
        <v>85</v>
      </c>
      <c r="E32" s="123"/>
      <c r="F32" s="133"/>
      <c r="G32" s="123"/>
      <c r="H32" s="135"/>
      <c r="I32" s="123"/>
      <c r="J32" s="133"/>
      <c r="K32" s="123">
        <v>133324.29262124989</v>
      </c>
      <c r="L32" s="133"/>
      <c r="M32" s="123">
        <v>217637.5509885154</v>
      </c>
      <c r="N32" s="135"/>
      <c r="O32" s="123">
        <v>12426500.396390235</v>
      </c>
      <c r="P32" s="133"/>
    </row>
    <row r="33" spans="2:16" s="12" customFormat="1" ht="30" x14ac:dyDescent="0.2">
      <c r="B33" s="53"/>
      <c r="C33" s="54"/>
      <c r="D33" s="345" t="s">
        <v>86</v>
      </c>
      <c r="E33" s="134"/>
      <c r="F33" s="124"/>
      <c r="G33" s="134"/>
      <c r="H33" s="136"/>
      <c r="I33" s="134"/>
      <c r="J33" s="124"/>
      <c r="K33" s="134"/>
      <c r="L33" s="124">
        <v>24686.734141812391</v>
      </c>
      <c r="M33" s="134"/>
      <c r="N33" s="136">
        <v>46060.212998841642</v>
      </c>
      <c r="O33" s="134"/>
      <c r="P33" s="124">
        <v>3154499.1441447856</v>
      </c>
    </row>
    <row r="34" spans="2:16" s="12" customFormat="1" x14ac:dyDescent="0.2">
      <c r="B34" s="53"/>
      <c r="C34" s="54">
        <v>2.2999999999999998</v>
      </c>
      <c r="D34" s="344" t="s">
        <v>87</v>
      </c>
      <c r="E34" s="123"/>
      <c r="F34" s="133"/>
      <c r="G34" s="123"/>
      <c r="H34" s="135"/>
      <c r="I34" s="123"/>
      <c r="J34" s="133"/>
      <c r="K34" s="123">
        <v>94192.398319503176</v>
      </c>
      <c r="L34" s="133"/>
      <c r="M34" s="123">
        <v>255693.19196285043</v>
      </c>
      <c r="N34" s="135"/>
      <c r="O34" s="123">
        <v>12868854.539717648</v>
      </c>
      <c r="P34" s="133"/>
    </row>
    <row r="35" spans="2:16" s="12" customFormat="1" x14ac:dyDescent="0.2">
      <c r="B35" s="53"/>
      <c r="C35" s="54">
        <v>2.4</v>
      </c>
      <c r="D35" s="344" t="s">
        <v>88</v>
      </c>
      <c r="E35" s="130"/>
      <c r="F35" s="131"/>
      <c r="G35" s="130"/>
      <c r="H35" s="132"/>
      <c r="I35" s="130"/>
      <c r="J35" s="131"/>
      <c r="K35" s="130"/>
      <c r="L35" s="131"/>
      <c r="M35" s="130"/>
      <c r="N35" s="132"/>
      <c r="O35" s="130"/>
      <c r="P35" s="131"/>
    </row>
    <row r="36" spans="2:16" s="12" customFormat="1" ht="30" x14ac:dyDescent="0.2">
      <c r="B36" s="53"/>
      <c r="C36" s="54"/>
      <c r="D36" s="345" t="s">
        <v>89</v>
      </c>
      <c r="E36" s="123"/>
      <c r="F36" s="133"/>
      <c r="G36" s="123"/>
      <c r="H36" s="135"/>
      <c r="I36" s="123"/>
      <c r="J36" s="133"/>
      <c r="K36" s="123">
        <v>1452.5936163525591</v>
      </c>
      <c r="L36" s="133"/>
      <c r="M36" s="123">
        <v>2371.2026595379389</v>
      </c>
      <c r="N36" s="135"/>
      <c r="O36" s="123">
        <v>135389.09372410952</v>
      </c>
      <c r="P36" s="133"/>
    </row>
    <row r="37" spans="2:16" s="12" customFormat="1" ht="30" x14ac:dyDescent="0.2">
      <c r="B37" s="53"/>
      <c r="C37" s="54"/>
      <c r="D37" s="345" t="s">
        <v>90</v>
      </c>
      <c r="E37" s="134"/>
      <c r="F37" s="124"/>
      <c r="G37" s="134"/>
      <c r="H37" s="136"/>
      <c r="I37" s="134"/>
      <c r="J37" s="124"/>
      <c r="K37" s="134"/>
      <c r="L37" s="124"/>
      <c r="M37" s="134"/>
      <c r="N37" s="136"/>
      <c r="O37" s="134"/>
      <c r="P37" s="124"/>
    </row>
    <row r="38" spans="2:16" s="12" customFormat="1" x14ac:dyDescent="0.2">
      <c r="B38" s="53"/>
      <c r="C38" s="54">
        <v>2.5</v>
      </c>
      <c r="D38" s="344" t="s">
        <v>91</v>
      </c>
      <c r="E38" s="123"/>
      <c r="F38" s="133"/>
      <c r="G38" s="123"/>
      <c r="H38" s="135"/>
      <c r="I38" s="123"/>
      <c r="J38" s="133"/>
      <c r="K38" s="123">
        <v>1111.7631400820301</v>
      </c>
      <c r="L38" s="133"/>
      <c r="M38" s="123">
        <v>3017.974603746296</v>
      </c>
      <c r="N38" s="135"/>
      <c r="O38" s="123">
        <v>151892.49225617171</v>
      </c>
      <c r="P38" s="133"/>
    </row>
    <row r="39" spans="2:16" s="12" customFormat="1" x14ac:dyDescent="0.2">
      <c r="B39" s="53"/>
      <c r="C39" s="54">
        <v>2.6</v>
      </c>
      <c r="D39" s="344" t="s">
        <v>92</v>
      </c>
      <c r="E39" s="130"/>
      <c r="F39" s="131"/>
      <c r="G39" s="130"/>
      <c r="H39" s="132"/>
      <c r="I39" s="130"/>
      <c r="J39" s="131"/>
      <c r="K39" s="130"/>
      <c r="L39" s="131"/>
      <c r="M39" s="130"/>
      <c r="N39" s="132"/>
      <c r="O39" s="130"/>
      <c r="P39" s="131"/>
    </row>
    <row r="40" spans="2:16" s="12" customFormat="1" ht="28.5" customHeight="1" x14ac:dyDescent="0.2">
      <c r="B40" s="53"/>
      <c r="C40" s="54"/>
      <c r="D40" s="345" t="s">
        <v>93</v>
      </c>
      <c r="E40" s="123"/>
      <c r="F40" s="133"/>
      <c r="G40" s="123"/>
      <c r="H40" s="135"/>
      <c r="I40" s="123"/>
      <c r="J40" s="133"/>
      <c r="K40" s="123"/>
      <c r="L40" s="133"/>
      <c r="M40" s="123"/>
      <c r="N40" s="135"/>
      <c r="O40" s="123"/>
      <c r="P40" s="133"/>
    </row>
    <row r="41" spans="2:16" s="12" customFormat="1" ht="27.95" customHeight="1" x14ac:dyDescent="0.2">
      <c r="B41" s="53"/>
      <c r="C41" s="54"/>
      <c r="D41" s="345" t="s">
        <v>94</v>
      </c>
      <c r="E41" s="134"/>
      <c r="F41" s="124"/>
      <c r="G41" s="134"/>
      <c r="H41" s="136"/>
      <c r="I41" s="134"/>
      <c r="J41" s="124"/>
      <c r="K41" s="134"/>
      <c r="L41" s="124"/>
      <c r="M41" s="134"/>
      <c r="N41" s="136"/>
      <c r="O41" s="134"/>
      <c r="P41" s="124"/>
    </row>
    <row r="42" spans="2:16" s="12" customFormat="1" x14ac:dyDescent="0.2">
      <c r="B42" s="53"/>
      <c r="C42" s="54">
        <v>2.7</v>
      </c>
      <c r="D42" s="344" t="s">
        <v>95</v>
      </c>
      <c r="E42" s="130"/>
      <c r="F42" s="131"/>
      <c r="G42" s="130"/>
      <c r="H42" s="132"/>
      <c r="I42" s="130"/>
      <c r="J42" s="131"/>
      <c r="K42" s="130"/>
      <c r="L42" s="131"/>
      <c r="M42" s="130"/>
      <c r="N42" s="132"/>
      <c r="O42" s="130"/>
      <c r="P42" s="131"/>
    </row>
    <row r="43" spans="2:16" s="12" customFormat="1" x14ac:dyDescent="0.2">
      <c r="B43" s="53"/>
      <c r="C43" s="54"/>
      <c r="D43" s="345" t="s">
        <v>96</v>
      </c>
      <c r="E43" s="123"/>
      <c r="F43" s="133"/>
      <c r="G43" s="123"/>
      <c r="H43" s="135"/>
      <c r="I43" s="123"/>
      <c r="J43" s="133"/>
      <c r="K43" s="123"/>
      <c r="L43" s="133"/>
      <c r="M43" s="123"/>
      <c r="N43" s="135"/>
      <c r="O43" s="123"/>
      <c r="P43" s="133"/>
    </row>
    <row r="44" spans="2:16" s="12" customFormat="1" ht="30" x14ac:dyDescent="0.2">
      <c r="B44" s="53"/>
      <c r="C44" s="54"/>
      <c r="D44" s="345" t="s">
        <v>97</v>
      </c>
      <c r="E44" s="134"/>
      <c r="F44" s="124"/>
      <c r="G44" s="134"/>
      <c r="H44" s="136"/>
      <c r="I44" s="134"/>
      <c r="J44" s="124"/>
      <c r="K44" s="134"/>
      <c r="L44" s="124"/>
      <c r="M44" s="134"/>
      <c r="N44" s="136"/>
      <c r="O44" s="134"/>
      <c r="P44" s="124"/>
    </row>
    <row r="45" spans="2:16" s="12" customFormat="1" x14ac:dyDescent="0.2">
      <c r="B45" s="53"/>
      <c r="C45" s="137" t="s">
        <v>98</v>
      </c>
      <c r="D45" s="344" t="s">
        <v>99</v>
      </c>
      <c r="E45" s="123"/>
      <c r="F45" s="138"/>
      <c r="G45" s="123"/>
      <c r="H45" s="139"/>
      <c r="I45" s="123"/>
      <c r="J45" s="138"/>
      <c r="K45" s="123"/>
      <c r="L45" s="138"/>
      <c r="M45" s="123"/>
      <c r="N45" s="139"/>
      <c r="O45" s="123"/>
      <c r="P45" s="138"/>
    </row>
    <row r="46" spans="2:16" s="12" customFormat="1" x14ac:dyDescent="0.2">
      <c r="B46" s="53"/>
      <c r="C46" s="54">
        <v>2.9</v>
      </c>
      <c r="D46" s="344" t="s">
        <v>100</v>
      </c>
      <c r="E46" s="130"/>
      <c r="F46" s="140"/>
      <c r="G46" s="130"/>
      <c r="H46" s="141"/>
      <c r="I46" s="130"/>
      <c r="J46" s="140"/>
      <c r="K46" s="130"/>
      <c r="L46" s="140"/>
      <c r="M46" s="130"/>
      <c r="N46" s="141"/>
      <c r="O46" s="130"/>
      <c r="P46" s="140"/>
    </row>
    <row r="47" spans="2:16" s="12" customFormat="1" x14ac:dyDescent="0.2">
      <c r="B47" s="53"/>
      <c r="C47" s="54"/>
      <c r="D47" s="345" t="s">
        <v>101</v>
      </c>
      <c r="E47" s="123"/>
      <c r="F47" s="142"/>
      <c r="G47" s="123"/>
      <c r="H47" s="143"/>
      <c r="I47" s="123"/>
      <c r="J47" s="142"/>
      <c r="K47" s="123"/>
      <c r="L47" s="142"/>
      <c r="M47" s="123"/>
      <c r="N47" s="143"/>
      <c r="O47" s="123"/>
      <c r="P47" s="142"/>
    </row>
    <row r="48" spans="2:16" s="12" customFormat="1" x14ac:dyDescent="0.2">
      <c r="B48" s="53"/>
      <c r="C48" s="54"/>
      <c r="D48" s="344" t="s">
        <v>102</v>
      </c>
      <c r="E48" s="123"/>
      <c r="F48" s="142"/>
      <c r="G48" s="123"/>
      <c r="H48" s="143"/>
      <c r="I48" s="123"/>
      <c r="J48" s="142"/>
      <c r="K48" s="123"/>
      <c r="L48" s="142"/>
      <c r="M48" s="123"/>
      <c r="N48" s="143"/>
      <c r="O48" s="123"/>
      <c r="P48" s="142"/>
    </row>
    <row r="49" spans="1:16" s="12" customFormat="1" x14ac:dyDescent="0.2">
      <c r="B49" s="53"/>
      <c r="C49" s="54"/>
      <c r="D49" s="344" t="s">
        <v>103</v>
      </c>
      <c r="E49" s="123"/>
      <c r="F49" s="138"/>
      <c r="G49" s="123"/>
      <c r="H49" s="139"/>
      <c r="I49" s="123"/>
      <c r="J49" s="138"/>
      <c r="K49" s="123"/>
      <c r="L49" s="138"/>
      <c r="M49" s="123"/>
      <c r="N49" s="139"/>
      <c r="O49" s="123"/>
      <c r="P49" s="138"/>
    </row>
    <row r="50" spans="1:16" s="12" customFormat="1" x14ac:dyDescent="0.2">
      <c r="B50" s="53"/>
      <c r="C50" s="144" t="s">
        <v>104</v>
      </c>
      <c r="D50" s="344" t="s">
        <v>105</v>
      </c>
      <c r="E50" s="123"/>
      <c r="F50" s="124"/>
      <c r="G50" s="123"/>
      <c r="H50" s="136"/>
      <c r="I50" s="123"/>
      <c r="J50" s="124"/>
      <c r="K50" s="123"/>
      <c r="L50" s="124"/>
      <c r="M50" s="123"/>
      <c r="N50" s="136"/>
      <c r="O50" s="123"/>
      <c r="P50" s="124"/>
    </row>
    <row r="51" spans="1:16" s="12" customFormat="1" x14ac:dyDescent="0.2">
      <c r="A51" s="145"/>
      <c r="B51" s="53"/>
      <c r="C51" s="144" t="s">
        <v>106</v>
      </c>
      <c r="D51" s="345" t="s">
        <v>107</v>
      </c>
      <c r="E51" s="78">
        <f>E29+E32-E34+E36-E38+E40+E43-E45+E47+E48-E49+E50</f>
        <v>0</v>
      </c>
      <c r="F51" s="79">
        <f>F30+F33+F37+F41+F44+F47+F48+F50</f>
        <v>0</v>
      </c>
      <c r="G51" s="78">
        <f>G29+G32-G34+G36-G38+G40+G43-G45+G47+G48-G49+G50</f>
        <v>0</v>
      </c>
      <c r="H51" s="79">
        <f>H30+H33+H37+H41+H44+H47+H48+H50</f>
        <v>0</v>
      </c>
      <c r="I51" s="78">
        <f>I29+I32-I34+I36-I38+I40+I43-I45+I47+I48-I49+I50</f>
        <v>0</v>
      </c>
      <c r="J51" s="79">
        <f>J30+J33+J37+J41+J44+J47+J48+J50</f>
        <v>0</v>
      </c>
      <c r="K51" s="78">
        <f>K29+K32-K34+K36-K38+K40+K43-K45+K47+K48-K49+K50</f>
        <v>1961556.7566671642</v>
      </c>
      <c r="L51" s="79">
        <f>L30+L33+L37+L41+L44+L47+L48+L50</f>
        <v>1759717.0941418125</v>
      </c>
      <c r="M51" s="78">
        <f>M29+M32-M34+M36-M38+M40+M43-M45+M47+M48-M49+M50</f>
        <v>3098892.7940018494</v>
      </c>
      <c r="N51" s="79">
        <f>N30+N33+N37+N41+N44+N47+N48+N50</f>
        <v>2878310.4429988414</v>
      </c>
      <c r="O51" s="78">
        <f>O29+O32-O34+O36-O38+O40+O43-O45+O47+O48-O49+O50</f>
        <v>178689124.52933097</v>
      </c>
      <c r="P51" s="79">
        <f>P30+P33+P37+P41+P44+P47+P48+P50</f>
        <v>164868130.11414474</v>
      </c>
    </row>
    <row r="52" spans="1:16" s="12" customFormat="1" ht="15.75" thickBot="1" x14ac:dyDescent="0.25">
      <c r="B52" s="125"/>
      <c r="C52" s="95"/>
      <c r="D52" s="355"/>
      <c r="E52" s="146"/>
      <c r="F52" s="147"/>
      <c r="G52" s="146"/>
      <c r="H52" s="148"/>
      <c r="I52" s="146"/>
      <c r="J52" s="147"/>
      <c r="K52" s="146"/>
      <c r="L52" s="147"/>
      <c r="M52" s="146"/>
      <c r="N52" s="148"/>
      <c r="O52" s="146"/>
      <c r="P52" s="147"/>
    </row>
    <row r="53" spans="1:16" s="12" customFormat="1" x14ac:dyDescent="0.2">
      <c r="B53" s="11"/>
      <c r="C53" s="11"/>
      <c r="D53" s="11"/>
    </row>
    <row r="54" spans="1:16" s="12" customFormat="1" ht="15.75" x14ac:dyDescent="0.25">
      <c r="B54" s="114"/>
      <c r="C54" s="114" t="s">
        <v>68</v>
      </c>
      <c r="D54" s="114"/>
    </row>
    <row r="55" spans="1:16" s="12" customFormat="1" ht="13.15" customHeight="1" x14ac:dyDescent="0.25">
      <c r="B55" s="114"/>
      <c r="C55" s="114"/>
      <c r="D55" s="149" t="s">
        <v>17</v>
      </c>
    </row>
    <row r="56" spans="1:16" s="12" customFormat="1" ht="15.75" x14ac:dyDescent="0.25">
      <c r="B56" s="114"/>
      <c r="C56" s="114"/>
      <c r="D56" s="114" t="s">
        <v>108</v>
      </c>
    </row>
    <row r="57" spans="1:16" s="12" customFormat="1" ht="13.15" customHeight="1" x14ac:dyDescent="0.25">
      <c r="B57" s="114"/>
      <c r="C57" s="114"/>
      <c r="D57" s="114" t="s">
        <v>70</v>
      </c>
      <c r="E57" s="150"/>
    </row>
    <row r="58" spans="1:16" s="12" customFormat="1" ht="13.15" customHeight="1" x14ac:dyDescent="0.2">
      <c r="B58" s="11"/>
      <c r="C58" s="28"/>
      <c r="D58" s="149" t="s">
        <v>71</v>
      </c>
    </row>
    <row r="59" spans="1:16" s="12" customFormat="1" ht="13.15" customHeight="1" x14ac:dyDescent="0.2">
      <c r="C59" s="116"/>
      <c r="D59" s="116"/>
    </row>
  </sheetData>
  <sheetProtection algorithmName="SHA-512" hashValue="dPQ7SiHgPTsZH9zvVYEsqXDJ1bU9k0wsVdG49OvBC6rsNnMag8BOdkg/G0FU+hdEjKTHggCLQejDeoLRq9CrbQ==" saltValue="G2l7NlohPFBfXAuI9yZZww==" spinCount="100000" sheet="1" formatCells="0" formatColumns="0" formatRows="0"/>
  <dataConsolidate/>
  <conditionalFormatting sqref="E29 F30 E32 G32 I32 F33 H33 J33 E34 G34 I34 E36 G36 I36 F37 H37 J37 E38 G38 I38 E40 G40 I40 F41 H41 J41 E43:P43 F44 H44 J44 E45 G45 I45 E47:P48 E49 G49 I49">
    <cfRule type="cellIs" dxfId="14" priority="125" stopIfTrue="1" operator="lessThan">
      <formula>0</formula>
    </cfRule>
  </conditionalFormatting>
  <conditionalFormatting sqref="E22:P25">
    <cfRule type="cellIs" dxfId="13" priority="11" stopIfTrue="1" operator="lessThan">
      <formula>0</formula>
    </cfRule>
  </conditionalFormatting>
  <conditionalFormatting sqref="E50:P51">
    <cfRule type="cellIs" dxfId="12" priority="1" stopIfTrue="1" operator="lessThan">
      <formula>0</formula>
    </cfRule>
  </conditionalFormatting>
  <conditionalFormatting sqref="G29 H30">
    <cfRule type="cellIs" dxfId="11" priority="41" stopIfTrue="1" operator="lessThan">
      <formula>0</formula>
    </cfRule>
  </conditionalFormatting>
  <conditionalFormatting sqref="I29 J30">
    <cfRule type="cellIs" dxfId="10" priority="40" stopIfTrue="1" operator="lessThan">
      <formula>0</formula>
    </cfRule>
  </conditionalFormatting>
  <conditionalFormatting sqref="K29 L30">
    <cfRule type="cellIs" dxfId="9" priority="39" stopIfTrue="1" operator="lessThan">
      <formula>0</formula>
    </cfRule>
  </conditionalFormatting>
  <conditionalFormatting sqref="K32 M32 O32 L33 N33 P33 K34 M34 O34 K36 M36 O36 L37 N37 P37 K38 M38 O38 K40 M40 O40 L41 N41 P41 L44 N44 P44 K45 M45 O45 K49 M49 O49">
    <cfRule type="cellIs" dxfId="8" priority="49" stopIfTrue="1" operator="lessThan">
      <formula>0</formula>
    </cfRule>
  </conditionalFormatting>
  <conditionalFormatting sqref="M29 N30">
    <cfRule type="cellIs" dxfId="7" priority="38" stopIfTrue="1" operator="lessThan">
      <formula>0</formula>
    </cfRule>
  </conditionalFormatting>
  <conditionalFormatting sqref="O29 P30">
    <cfRule type="cellIs" dxfId="6" priority="37" stopIfTrue="1" operator="lessThan">
      <formula>0</formula>
    </cfRule>
  </conditionalFormatting>
  <pageMargins left="0.2" right="0.2" top="0.35" bottom="0.25" header="0.2" footer="0.2"/>
  <pageSetup scale="52" fitToWidth="0" pageOrder="overThenDown" orientation="landscape" cellComments="asDisplayed" r:id="rId1"/>
  <headerFooter alignWithMargins="0">
    <oddFooter>&amp;LMedical Loss Ratio Reporting Form&amp;C Page &amp;P of &amp;N&amp;R[&amp;A]</oddFooter>
  </headerFooter>
  <customProperties>
    <customPr name="_pios_id" r:id="rId2"/>
  </customProperties>
  <ignoredErrors>
    <ignoredError sqref="B21 B27" numberStoredAsText="1"/>
    <ignoredError sqref="F19 H19 J19 L19 N19"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030A0"/>
    <pageSetUpPr fitToPage="1"/>
  </sheetPr>
  <dimension ref="B1:D87"/>
  <sheetViews>
    <sheetView topLeftCell="A20" zoomScale="80" zoomScaleNormal="80" workbookViewId="0">
      <selection activeCell="D22" sqref="D22"/>
    </sheetView>
  </sheetViews>
  <sheetFormatPr defaultRowHeight="15" x14ac:dyDescent="0.2"/>
  <cols>
    <col min="1" max="1" width="1.85546875" customWidth="1"/>
    <col min="2" max="2" width="69.85546875" style="11" customWidth="1"/>
    <col min="3" max="3" width="18.5703125" customWidth="1"/>
    <col min="4" max="4" width="59.28515625" bestFit="1" customWidth="1"/>
  </cols>
  <sheetData>
    <row r="1" spans="2:4" ht="15.75" x14ac:dyDescent="0.25">
      <c r="B1" s="13" t="s">
        <v>0</v>
      </c>
    </row>
    <row r="2" spans="2:4" ht="15.75" x14ac:dyDescent="0.25">
      <c r="B2" s="13" t="s">
        <v>109</v>
      </c>
    </row>
    <row r="3" spans="2:4" ht="15.75" x14ac:dyDescent="0.25">
      <c r="B3" s="13" t="s">
        <v>110</v>
      </c>
    </row>
    <row r="5" spans="2:4" ht="15.75" x14ac:dyDescent="0.25">
      <c r="B5" s="25" t="s">
        <v>25</v>
      </c>
    </row>
    <row r="6" spans="2:4" ht="18.75" customHeight="1" x14ac:dyDescent="0.2">
      <c r="B6" s="151">
        <f>'Cover Page'!C7</f>
        <v>60054</v>
      </c>
      <c r="D6" s="288" t="s">
        <v>111</v>
      </c>
    </row>
    <row r="7" spans="2:4" ht="15.75" customHeight="1" x14ac:dyDescent="0.25">
      <c r="B7" s="25" t="s">
        <v>9</v>
      </c>
    </row>
    <row r="8" spans="2:4" ht="15" customHeight="1" x14ac:dyDescent="0.2">
      <c r="B8" s="152" t="str">
        <f>'Cover Page'!C8</f>
        <v>Aetna Life Insurance Company</v>
      </c>
    </row>
    <row r="9" spans="2:4" ht="15.75" customHeight="1" x14ac:dyDescent="0.25">
      <c r="B9" s="32" t="s">
        <v>27</v>
      </c>
    </row>
    <row r="10" spans="2:4" ht="15" customHeight="1" x14ac:dyDescent="0.2">
      <c r="B10" s="152">
        <f>'Cover Page'!C9</f>
        <v>0</v>
      </c>
    </row>
    <row r="11" spans="2:4" ht="15.75" x14ac:dyDescent="0.25">
      <c r="B11" s="32" t="s">
        <v>4</v>
      </c>
    </row>
    <row r="12" spans="2:4" x14ac:dyDescent="0.2">
      <c r="B12" s="152" t="str">
        <f>'Cover Page'!C6</f>
        <v>2024</v>
      </c>
    </row>
    <row r="14" spans="2:4" ht="15.75" thickBot="1" x14ac:dyDescent="0.25"/>
    <row r="15" spans="2:4" s="11" customFormat="1" ht="16.5" thickBot="1" x14ac:dyDescent="0.3">
      <c r="B15" s="153" t="s">
        <v>112</v>
      </c>
      <c r="C15" s="160" t="s">
        <v>113</v>
      </c>
      <c r="D15" s="327" t="s">
        <v>114</v>
      </c>
    </row>
    <row r="16" spans="2:4" s="162" customFormat="1" ht="16.5" thickBot="1" x14ac:dyDescent="0.3">
      <c r="B16" s="154">
        <v>1</v>
      </c>
      <c r="C16" s="161">
        <v>2</v>
      </c>
      <c r="D16" s="326">
        <v>3</v>
      </c>
    </row>
    <row r="17" spans="2:4" s="11" customFormat="1" ht="15.75" x14ac:dyDescent="0.25">
      <c r="B17" s="155" t="s">
        <v>115</v>
      </c>
      <c r="C17" s="163"/>
      <c r="D17" s="286"/>
    </row>
    <row r="18" spans="2:4" s="11" customFormat="1" ht="90" x14ac:dyDescent="0.2">
      <c r="B18" s="156" t="s">
        <v>116</v>
      </c>
      <c r="C18" s="164"/>
      <c r="D18" s="287" t="s">
        <v>117</v>
      </c>
    </row>
    <row r="19" spans="2:4" s="11" customFormat="1" ht="35.25" customHeight="1" x14ac:dyDescent="0.2">
      <c r="B19" s="156"/>
      <c r="C19" s="164"/>
      <c r="D19" s="287"/>
    </row>
    <row r="20" spans="2:4" s="11" customFormat="1" ht="35.25" customHeight="1" x14ac:dyDescent="0.2">
      <c r="B20" s="156"/>
      <c r="C20" s="164"/>
      <c r="D20" s="287"/>
    </row>
    <row r="21" spans="2:4" s="11" customFormat="1" ht="35.25" customHeight="1" x14ac:dyDescent="0.2">
      <c r="B21" s="156"/>
      <c r="C21" s="164"/>
      <c r="D21" s="287"/>
    </row>
    <row r="22" spans="2:4" s="11" customFormat="1" ht="35.25" customHeight="1" x14ac:dyDescent="0.2">
      <c r="B22" s="156"/>
      <c r="C22" s="164"/>
      <c r="D22" s="287"/>
    </row>
    <row r="23" spans="2:4" s="11" customFormat="1" ht="35.25" customHeight="1" thickBot="1" x14ac:dyDescent="0.25">
      <c r="B23" s="156"/>
      <c r="C23" s="164"/>
      <c r="D23" s="287"/>
    </row>
    <row r="24" spans="2:4" s="11" customFormat="1" ht="15.75" x14ac:dyDescent="0.25">
      <c r="B24" s="155" t="s">
        <v>118</v>
      </c>
      <c r="C24" s="163"/>
      <c r="D24" s="286"/>
    </row>
    <row r="25" spans="2:4" s="11" customFormat="1" x14ac:dyDescent="0.2">
      <c r="B25" s="157" t="s">
        <v>119</v>
      </c>
      <c r="C25" s="165"/>
      <c r="D25" s="285"/>
    </row>
    <row r="26" spans="2:4" s="11" customFormat="1" ht="135" x14ac:dyDescent="0.2">
      <c r="B26" s="364" t="s">
        <v>120</v>
      </c>
      <c r="C26" s="164"/>
      <c r="D26" s="366" t="s">
        <v>121</v>
      </c>
    </row>
    <row r="27" spans="2:4" s="11" customFormat="1" ht="90" x14ac:dyDescent="0.2">
      <c r="B27" s="156"/>
      <c r="C27" s="164"/>
      <c r="D27" s="365" t="s">
        <v>122</v>
      </c>
    </row>
    <row r="28" spans="2:4" s="11" customFormat="1" ht="35.25" customHeight="1" x14ac:dyDescent="0.2">
      <c r="B28" s="156"/>
      <c r="C28" s="164"/>
      <c r="D28" s="287"/>
    </row>
    <row r="29" spans="2:4" s="11" customFormat="1" ht="35.25" customHeight="1" x14ac:dyDescent="0.2">
      <c r="B29" s="156"/>
      <c r="C29" s="166"/>
      <c r="D29" s="287"/>
    </row>
    <row r="30" spans="2:4" s="11" customFormat="1" ht="35.25" customHeight="1" x14ac:dyDescent="0.2">
      <c r="B30" s="156"/>
      <c r="C30" s="166"/>
      <c r="D30" s="287"/>
    </row>
    <row r="31" spans="2:4" s="11" customFormat="1" ht="35.25" customHeight="1" x14ac:dyDescent="0.2">
      <c r="B31" s="156"/>
      <c r="C31" s="167"/>
      <c r="D31" s="287"/>
    </row>
    <row r="32" spans="2:4" s="11" customFormat="1" x14ac:dyDescent="0.2">
      <c r="B32" s="158" t="s">
        <v>123</v>
      </c>
      <c r="C32" s="168"/>
      <c r="D32" s="285"/>
    </row>
    <row r="33" spans="2:4" s="11" customFormat="1" ht="90" x14ac:dyDescent="0.2">
      <c r="B33" s="362" t="s">
        <v>124</v>
      </c>
      <c r="C33" s="164"/>
      <c r="D33" s="363" t="s">
        <v>125</v>
      </c>
    </row>
    <row r="34" spans="2:4" s="11" customFormat="1" ht="90" x14ac:dyDescent="0.2">
      <c r="B34" s="156"/>
      <c r="C34" s="164"/>
      <c r="D34" s="363" t="s">
        <v>126</v>
      </c>
    </row>
    <row r="35" spans="2:4" s="11" customFormat="1" ht="35.25" customHeight="1" x14ac:dyDescent="0.2">
      <c r="B35" s="156"/>
      <c r="C35" s="164"/>
      <c r="D35" s="287"/>
    </row>
    <row r="36" spans="2:4" s="11" customFormat="1" ht="35.25" customHeight="1" x14ac:dyDescent="0.2">
      <c r="B36" s="156"/>
      <c r="C36" s="166"/>
      <c r="D36" s="287"/>
    </row>
    <row r="37" spans="2:4" s="11" customFormat="1" ht="35.25" customHeight="1" x14ac:dyDescent="0.2">
      <c r="B37" s="156"/>
      <c r="C37" s="166"/>
      <c r="D37" s="287"/>
    </row>
    <row r="38" spans="2:4" s="11" customFormat="1" ht="35.25" customHeight="1" x14ac:dyDescent="0.2">
      <c r="B38" s="156"/>
      <c r="C38" s="167"/>
      <c r="D38" s="287"/>
    </row>
    <row r="39" spans="2:4" s="11" customFormat="1" x14ac:dyDescent="0.2">
      <c r="B39" s="158" t="s">
        <v>127</v>
      </c>
      <c r="C39" s="168"/>
      <c r="D39" s="285"/>
    </row>
    <row r="40" spans="2:4" s="11" customFormat="1" ht="35.25" customHeight="1" x14ac:dyDescent="0.2">
      <c r="B40" s="156"/>
      <c r="C40" s="164"/>
      <c r="D40" s="287"/>
    </row>
    <row r="41" spans="2:4" s="11" customFormat="1" ht="35.25" customHeight="1" x14ac:dyDescent="0.2">
      <c r="B41" s="156"/>
      <c r="C41" s="164"/>
      <c r="D41" s="287"/>
    </row>
    <row r="42" spans="2:4" s="11" customFormat="1" ht="35.25" customHeight="1" x14ac:dyDescent="0.2">
      <c r="B42" s="156"/>
      <c r="C42" s="164"/>
      <c r="D42" s="287"/>
    </row>
    <row r="43" spans="2:4" s="11" customFormat="1" ht="35.25" customHeight="1" x14ac:dyDescent="0.2">
      <c r="B43" s="156"/>
      <c r="C43" s="166"/>
      <c r="D43" s="287"/>
    </row>
    <row r="44" spans="2:4" s="11" customFormat="1" ht="35.25" customHeight="1" x14ac:dyDescent="0.2">
      <c r="B44" s="156"/>
      <c r="C44" s="166"/>
      <c r="D44" s="287"/>
    </row>
    <row r="45" spans="2:4" s="11" customFormat="1" ht="35.25" customHeight="1" x14ac:dyDescent="0.2">
      <c r="B45" s="156"/>
      <c r="C45" s="167"/>
      <c r="D45" s="287"/>
    </row>
    <row r="46" spans="2:4" s="11" customFormat="1" x14ac:dyDescent="0.2">
      <c r="B46" s="158" t="s">
        <v>128</v>
      </c>
      <c r="C46" s="168"/>
      <c r="D46" s="285"/>
    </row>
    <row r="47" spans="2:4" s="11" customFormat="1" ht="60" x14ac:dyDescent="0.2">
      <c r="B47" s="362" t="s">
        <v>129</v>
      </c>
      <c r="C47" s="164"/>
      <c r="D47" s="363" t="s">
        <v>130</v>
      </c>
    </row>
    <row r="48" spans="2:4" s="11" customFormat="1" ht="35.25" customHeight="1" x14ac:dyDescent="0.2">
      <c r="B48" s="156"/>
      <c r="C48" s="164"/>
      <c r="D48" s="287"/>
    </row>
    <row r="49" spans="2:4" s="11" customFormat="1" ht="35.25" customHeight="1" x14ac:dyDescent="0.2">
      <c r="B49" s="156"/>
      <c r="C49" s="164"/>
      <c r="D49" s="287"/>
    </row>
    <row r="50" spans="2:4" s="11" customFormat="1" ht="35.25" customHeight="1" x14ac:dyDescent="0.2">
      <c r="B50" s="156"/>
      <c r="C50" s="166"/>
      <c r="D50" s="287"/>
    </row>
    <row r="51" spans="2:4" s="11" customFormat="1" ht="35.25" customHeight="1" x14ac:dyDescent="0.2">
      <c r="B51" s="156"/>
      <c r="C51" s="166"/>
      <c r="D51" s="287"/>
    </row>
    <row r="52" spans="2:4" s="11" customFormat="1" ht="35.25" customHeight="1" thickBot="1" x14ac:dyDescent="0.25">
      <c r="B52" s="156"/>
      <c r="C52" s="167"/>
      <c r="D52" s="287"/>
    </row>
    <row r="53" spans="2:4" s="11" customFormat="1" ht="15.75" x14ac:dyDescent="0.25">
      <c r="B53" s="155" t="s">
        <v>131</v>
      </c>
      <c r="C53" s="163"/>
      <c r="D53" s="286"/>
    </row>
    <row r="54" spans="2:4" s="11" customFormat="1" x14ac:dyDescent="0.2">
      <c r="B54" s="159" t="s">
        <v>132</v>
      </c>
      <c r="C54" s="165"/>
      <c r="D54" s="285"/>
    </row>
    <row r="55" spans="2:4" s="11" customFormat="1" ht="90" x14ac:dyDescent="0.2">
      <c r="B55" s="362" t="s">
        <v>133</v>
      </c>
      <c r="C55" s="169"/>
      <c r="D55" s="363" t="s">
        <v>134</v>
      </c>
    </row>
    <row r="56" spans="2:4" s="11" customFormat="1" ht="35.25" customHeight="1" x14ac:dyDescent="0.2">
      <c r="B56" s="156"/>
      <c r="C56" s="166"/>
      <c r="D56" s="287"/>
    </row>
    <row r="57" spans="2:4" s="11" customFormat="1" ht="35.25" customHeight="1" x14ac:dyDescent="0.2">
      <c r="B57" s="156"/>
      <c r="C57" s="166"/>
      <c r="D57" s="287"/>
    </row>
    <row r="58" spans="2:4" s="11" customFormat="1" ht="35.25" customHeight="1" x14ac:dyDescent="0.2">
      <c r="B58" s="156"/>
      <c r="C58" s="166"/>
      <c r="D58" s="287"/>
    </row>
    <row r="59" spans="2:4" s="11" customFormat="1" ht="35.25" customHeight="1" x14ac:dyDescent="0.2">
      <c r="B59" s="156"/>
      <c r="C59" s="166"/>
      <c r="D59" s="287"/>
    </row>
    <row r="60" spans="2:4" s="11" customFormat="1" ht="35.25" customHeight="1" x14ac:dyDescent="0.2">
      <c r="B60" s="156"/>
      <c r="C60" s="170"/>
      <c r="D60" s="287"/>
    </row>
    <row r="61" spans="2:4" s="11" customFormat="1" x14ac:dyDescent="0.2">
      <c r="B61" s="159" t="s">
        <v>135</v>
      </c>
      <c r="C61" s="165"/>
      <c r="D61" s="285"/>
    </row>
    <row r="62" spans="2:4" s="11" customFormat="1" ht="135" x14ac:dyDescent="0.2">
      <c r="B62" s="362" t="s">
        <v>136</v>
      </c>
      <c r="C62" s="169"/>
      <c r="D62" s="287" t="s">
        <v>137</v>
      </c>
    </row>
    <row r="63" spans="2:4" s="11" customFormat="1" ht="35.25" customHeight="1" x14ac:dyDescent="0.2">
      <c r="B63" s="156"/>
      <c r="C63" s="164"/>
      <c r="D63" s="287"/>
    </row>
    <row r="64" spans="2:4" s="11" customFormat="1" ht="35.25" customHeight="1" x14ac:dyDescent="0.2">
      <c r="B64" s="156"/>
      <c r="C64" s="166"/>
      <c r="D64" s="287"/>
    </row>
    <row r="65" spans="2:4" s="11" customFormat="1" ht="35.25" customHeight="1" x14ac:dyDescent="0.2">
      <c r="B65" s="156"/>
      <c r="C65" s="166"/>
      <c r="D65" s="287"/>
    </row>
    <row r="66" spans="2:4" s="11" customFormat="1" ht="35.25" customHeight="1" x14ac:dyDescent="0.2">
      <c r="B66" s="156"/>
      <c r="C66" s="166"/>
      <c r="D66" s="287"/>
    </row>
    <row r="67" spans="2:4" s="11" customFormat="1" ht="35.25" customHeight="1" x14ac:dyDescent="0.2">
      <c r="B67" s="156"/>
      <c r="C67" s="170"/>
      <c r="D67" s="287"/>
    </row>
    <row r="68" spans="2:4" s="11" customFormat="1" x14ac:dyDescent="0.2">
      <c r="B68" s="159" t="s">
        <v>138</v>
      </c>
      <c r="C68" s="165"/>
      <c r="D68" s="285"/>
    </row>
    <row r="69" spans="2:4" s="11" customFormat="1" ht="35.25" customHeight="1" x14ac:dyDescent="0.2">
      <c r="B69" s="156"/>
      <c r="C69" s="169"/>
      <c r="D69" s="287"/>
    </row>
    <row r="70" spans="2:4" s="11" customFormat="1" ht="35.25" customHeight="1" x14ac:dyDescent="0.2">
      <c r="B70" s="156"/>
      <c r="C70" s="164"/>
      <c r="D70" s="287"/>
    </row>
    <row r="71" spans="2:4" s="11" customFormat="1" ht="35.25" customHeight="1" x14ac:dyDescent="0.2">
      <c r="B71" s="156"/>
      <c r="C71" s="166"/>
      <c r="D71" s="287"/>
    </row>
    <row r="72" spans="2:4" s="11" customFormat="1" ht="35.25" customHeight="1" x14ac:dyDescent="0.2">
      <c r="B72" s="156"/>
      <c r="C72" s="166"/>
      <c r="D72" s="287"/>
    </row>
    <row r="73" spans="2:4" s="11" customFormat="1" ht="35.25" customHeight="1" x14ac:dyDescent="0.2">
      <c r="B73" s="156"/>
      <c r="C73" s="166"/>
      <c r="D73" s="287"/>
    </row>
    <row r="74" spans="2:4" s="11" customFormat="1" ht="35.25" customHeight="1" x14ac:dyDescent="0.2">
      <c r="B74" s="156"/>
      <c r="C74" s="170"/>
      <c r="D74" s="287"/>
    </row>
    <row r="75" spans="2:4" s="11" customFormat="1" x14ac:dyDescent="0.2">
      <c r="B75" s="159" t="s">
        <v>139</v>
      </c>
      <c r="C75" s="165"/>
      <c r="D75" s="285"/>
    </row>
    <row r="76" spans="2:4" s="11" customFormat="1" ht="90" x14ac:dyDescent="0.2">
      <c r="B76" s="156"/>
      <c r="C76" s="169"/>
      <c r="D76" s="287" t="s">
        <v>140</v>
      </c>
    </row>
    <row r="77" spans="2:4" s="11" customFormat="1" ht="35.25" customHeight="1" x14ac:dyDescent="0.2">
      <c r="B77" s="156"/>
      <c r="C77" s="164"/>
      <c r="D77" s="287"/>
    </row>
    <row r="78" spans="2:4" s="11" customFormat="1" ht="35.25" customHeight="1" x14ac:dyDescent="0.2">
      <c r="B78" s="156"/>
      <c r="C78" s="166"/>
      <c r="D78" s="287"/>
    </row>
    <row r="79" spans="2:4" s="11" customFormat="1" ht="35.25" customHeight="1" x14ac:dyDescent="0.2">
      <c r="B79" s="156"/>
      <c r="C79" s="166"/>
      <c r="D79" s="287"/>
    </row>
    <row r="80" spans="2:4" s="11" customFormat="1" ht="35.25" customHeight="1" x14ac:dyDescent="0.2">
      <c r="B80" s="156"/>
      <c r="C80" s="166"/>
      <c r="D80" s="287"/>
    </row>
    <row r="81" spans="2:4" s="11" customFormat="1" ht="35.25" customHeight="1" thickBot="1" x14ac:dyDescent="0.25">
      <c r="B81" s="328"/>
      <c r="C81" s="171"/>
      <c r="D81" s="329"/>
    </row>
    <row r="82" spans="2:4" s="11" customFormat="1" x14ac:dyDescent="0.2"/>
    <row r="83" spans="2:4" s="11" customFormat="1" ht="15.75" x14ac:dyDescent="0.25">
      <c r="B83" s="114" t="s">
        <v>68</v>
      </c>
      <c r="C83" s="114"/>
    </row>
    <row r="84" spans="2:4" s="11" customFormat="1" ht="15.75" x14ac:dyDescent="0.2">
      <c r="B84" s="251" t="s">
        <v>17</v>
      </c>
      <c r="C84" s="251"/>
    </row>
    <row r="85" spans="2:4" s="11" customFormat="1" ht="15.75" x14ac:dyDescent="0.25">
      <c r="B85" s="114" t="s">
        <v>69</v>
      </c>
      <c r="C85" s="28"/>
    </row>
    <row r="86" spans="2:4" s="11" customFormat="1" ht="15.75" x14ac:dyDescent="0.25">
      <c r="B86" s="114" t="s">
        <v>70</v>
      </c>
      <c r="C86" s="28"/>
    </row>
    <row r="87" spans="2:4" s="11" customFormat="1" ht="15.75" x14ac:dyDescent="0.2">
      <c r="B87" s="251" t="s">
        <v>71</v>
      </c>
      <c r="C87" s="251"/>
    </row>
  </sheetData>
  <sheetProtection algorithmName="SHA-512" hashValue="ug9AeepPfRtsn7VSxQUahD084HMhT+Ug7sr+HmsBD777GZO++FsEnt+0GMVqGzTBMpEnnc4mjYViLdBYHgbVlw==" saltValue="qPouUeK3S5e0vWkbftK0ew==" spinCount="100000" sheet="1" formatCells="0" formatColumns="0" formatRows="0"/>
  <pageMargins left="0.7" right="0.7" top="0.75" bottom="0.75" header="0.3" footer="0.3"/>
  <pageSetup scale="30" fitToWidth="0" orientation="portrait" r:id="rId1"/>
  <headerFooter>
    <oddFooter>&amp;LMedical Loss Ratio Reporting Form&amp;R[&amp;A]</oddFooter>
  </headerFooter>
  <customProperties>
    <customPr name="_pios_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tabColor rgb="FF7030A0"/>
    <pageSetUpPr autoPageBreaks="0" fitToPage="1"/>
  </sheetPr>
  <dimension ref="B1:AB42"/>
  <sheetViews>
    <sheetView topLeftCell="A7" zoomScale="80" zoomScaleNormal="80" workbookViewId="0">
      <selection activeCell="U39" sqref="U39"/>
    </sheetView>
  </sheetViews>
  <sheetFormatPr defaultColWidth="9.28515625" defaultRowHeight="15" x14ac:dyDescent="0.2"/>
  <cols>
    <col min="1" max="1" width="1.7109375" style="5" customWidth="1"/>
    <col min="2" max="2" width="6" style="24" customWidth="1"/>
    <col min="3" max="3" width="5.28515625" style="24" customWidth="1"/>
    <col min="4" max="4" width="74.5703125" style="24" bestFit="1" customWidth="1"/>
    <col min="5" max="5" width="15.5703125" style="5" bestFit="1" customWidth="1"/>
    <col min="6" max="6" width="15.140625" style="5" bestFit="1" customWidth="1"/>
    <col min="7" max="8" width="16.28515625" style="5" bestFit="1" customWidth="1"/>
    <col min="9" max="9" width="15.5703125" style="5" bestFit="1" customWidth="1"/>
    <col min="10" max="10" width="15.7109375" style="5" customWidth="1"/>
    <col min="11" max="12" width="16.28515625" style="5" bestFit="1" customWidth="1"/>
    <col min="13" max="13" width="16.85546875" style="5" bestFit="1" customWidth="1"/>
    <col min="14" max="14" width="16.85546875" style="6" customWidth="1"/>
    <col min="15" max="16" width="16.85546875" style="5" bestFit="1" customWidth="1"/>
    <col min="17" max="18" width="15.5703125" style="5" bestFit="1" customWidth="1"/>
    <col min="19" max="19" width="16.28515625" style="5" bestFit="1" customWidth="1"/>
    <col min="20" max="21" width="16.85546875" style="5" bestFit="1" customWidth="1"/>
    <col min="22" max="22" width="17.28515625" style="5" customWidth="1"/>
    <col min="23" max="24" width="16.85546875" style="5" bestFit="1" customWidth="1"/>
    <col min="25" max="25" width="18.85546875" style="5" bestFit="1" customWidth="1"/>
    <col min="26" max="26" width="18.85546875" style="6" bestFit="1" customWidth="1"/>
    <col min="27" max="28" width="18.85546875" style="5" bestFit="1" customWidth="1"/>
    <col min="29" max="16384" width="9.28515625" style="5"/>
  </cols>
  <sheetData>
    <row r="1" spans="2:28" ht="15.75" x14ac:dyDescent="0.25">
      <c r="B1" s="13" t="s">
        <v>0</v>
      </c>
      <c r="C1" s="28"/>
      <c r="D1" s="28"/>
      <c r="E1" s="2"/>
      <c r="F1" s="1"/>
      <c r="G1" s="1"/>
      <c r="H1" s="6"/>
      <c r="I1" s="6"/>
      <c r="J1" s="3"/>
      <c r="K1" s="4"/>
      <c r="L1" s="4"/>
      <c r="M1" s="4"/>
      <c r="N1" s="5"/>
      <c r="Q1" s="9"/>
      <c r="R1" s="6"/>
      <c r="S1" s="6"/>
      <c r="T1" s="6"/>
      <c r="U1" s="6"/>
      <c r="V1" s="3"/>
      <c r="W1" s="4"/>
      <c r="X1" s="4"/>
      <c r="Y1" s="4"/>
      <c r="Z1" s="5"/>
    </row>
    <row r="2" spans="2:28" ht="15.75" x14ac:dyDescent="0.25">
      <c r="B2" s="13" t="s">
        <v>109</v>
      </c>
      <c r="C2" s="28"/>
      <c r="D2" s="28"/>
      <c r="E2" s="2"/>
      <c r="F2" s="1" t="s">
        <v>141</v>
      </c>
      <c r="G2" s="1"/>
      <c r="H2" s="7"/>
      <c r="I2" s="6" t="s">
        <v>141</v>
      </c>
      <c r="J2" s="6"/>
      <c r="K2" s="6" t="s">
        <v>141</v>
      </c>
      <c r="L2" s="6"/>
      <c r="M2" s="6"/>
      <c r="Q2" s="9"/>
      <c r="R2" s="6" t="s">
        <v>141</v>
      </c>
      <c r="S2" s="6"/>
      <c r="T2" s="7"/>
      <c r="U2" s="6" t="s">
        <v>141</v>
      </c>
      <c r="V2" s="6"/>
      <c r="W2" s="6" t="s">
        <v>141</v>
      </c>
      <c r="X2" s="6"/>
      <c r="Y2" s="6"/>
    </row>
    <row r="3" spans="2:28" ht="15.75" x14ac:dyDescent="0.25">
      <c r="B3" s="13" t="s">
        <v>142</v>
      </c>
      <c r="C3" s="28"/>
      <c r="D3" s="28"/>
      <c r="E3" s="2"/>
      <c r="F3" s="1"/>
      <c r="G3" s="1"/>
      <c r="H3" s="6"/>
      <c r="I3" s="6"/>
      <c r="J3" s="6"/>
      <c r="K3" s="4"/>
      <c r="L3" s="4"/>
      <c r="M3" s="4"/>
      <c r="P3" s="6"/>
      <c r="Q3" s="9"/>
      <c r="R3" s="6"/>
      <c r="S3" s="6"/>
      <c r="T3" s="6"/>
      <c r="U3" s="6"/>
      <c r="V3" s="6"/>
      <c r="W3" s="4"/>
      <c r="X3" s="4"/>
      <c r="Y3" s="4"/>
      <c r="AB3" s="6"/>
    </row>
    <row r="4" spans="2:28" ht="15.75" x14ac:dyDescent="0.25">
      <c r="B4" s="13"/>
      <c r="C4" s="28"/>
      <c r="D4" s="28"/>
      <c r="E4" s="2"/>
      <c r="F4" s="1"/>
      <c r="G4" s="1"/>
      <c r="H4" s="6"/>
      <c r="I4" s="6"/>
      <c r="J4" s="6"/>
      <c r="K4" s="4"/>
      <c r="L4" s="4"/>
      <c r="M4" s="4"/>
      <c r="P4" s="6"/>
      <c r="Q4" s="9"/>
      <c r="R4" s="6"/>
      <c r="S4" s="6"/>
      <c r="T4" s="6"/>
      <c r="U4" s="6"/>
      <c r="V4" s="6"/>
      <c r="W4" s="4"/>
      <c r="X4" s="4"/>
      <c r="Y4" s="4"/>
      <c r="AB4" s="6"/>
    </row>
    <row r="5" spans="2:28" ht="15.75" x14ac:dyDescent="0.25">
      <c r="B5" s="25" t="s">
        <v>25</v>
      </c>
      <c r="C5" s="28"/>
      <c r="D5" s="26"/>
      <c r="E5" s="2"/>
      <c r="F5" s="1"/>
      <c r="G5" s="1"/>
      <c r="H5" s="6"/>
      <c r="I5" s="6"/>
      <c r="J5" s="6"/>
      <c r="K5" s="4"/>
      <c r="L5" s="4"/>
      <c r="M5" s="4"/>
      <c r="P5" s="6"/>
      <c r="Q5" s="9"/>
      <c r="R5" s="6"/>
      <c r="S5" s="6"/>
      <c r="T5" s="6"/>
      <c r="U5" s="6"/>
      <c r="V5" s="6"/>
      <c r="W5" s="4"/>
      <c r="X5" s="4"/>
      <c r="Y5" s="4"/>
      <c r="AB5" s="6"/>
    </row>
    <row r="6" spans="2:28" ht="15" customHeight="1" x14ac:dyDescent="0.2">
      <c r="B6" s="339"/>
      <c r="C6" s="317"/>
      <c r="D6" s="151">
        <f>'Cover Page'!C7</f>
        <v>60054</v>
      </c>
      <c r="E6" s="2"/>
      <c r="F6" s="288" t="s">
        <v>143</v>
      </c>
      <c r="G6" s="288"/>
      <c r="H6" s="6"/>
      <c r="I6" s="6"/>
      <c r="J6" s="6"/>
      <c r="K6" s="4"/>
      <c r="L6" s="4"/>
      <c r="M6" s="4"/>
      <c r="P6" s="6"/>
      <c r="Q6" s="9"/>
      <c r="R6" s="6"/>
      <c r="S6" s="6"/>
      <c r="T6" s="6"/>
      <c r="U6" s="6"/>
      <c r="V6" s="6"/>
      <c r="W6" s="4"/>
      <c r="X6" s="4"/>
      <c r="Y6" s="4"/>
      <c r="AB6" s="6"/>
    </row>
    <row r="7" spans="2:28" ht="15.75" customHeight="1" x14ac:dyDescent="0.25">
      <c r="B7" s="25" t="s">
        <v>9</v>
      </c>
      <c r="C7" s="28"/>
      <c r="D7" s="26"/>
      <c r="E7" s="2"/>
      <c r="F7" s="288"/>
      <c r="G7" s="288"/>
      <c r="H7" s="6"/>
      <c r="I7" s="6"/>
      <c r="J7" s="6"/>
      <c r="K7" s="4"/>
      <c r="L7" s="4"/>
      <c r="M7" s="4"/>
      <c r="P7" s="6"/>
      <c r="Q7" s="9"/>
      <c r="R7" s="6"/>
      <c r="S7" s="6"/>
      <c r="T7" s="6"/>
      <c r="U7" s="1"/>
      <c r="V7" s="6"/>
      <c r="W7" s="4"/>
      <c r="X7" s="4"/>
      <c r="Y7" s="4"/>
      <c r="AB7" s="6"/>
    </row>
    <row r="8" spans="2:28" ht="15" customHeight="1" x14ac:dyDescent="0.2">
      <c r="B8" s="339"/>
      <c r="C8" s="317"/>
      <c r="D8" s="318" t="str">
        <f>'Cover Page'!C8</f>
        <v>Aetna Life Insurance Company</v>
      </c>
      <c r="E8" s="2"/>
      <c r="F8" s="288"/>
      <c r="G8" s="288"/>
      <c r="H8" s="6"/>
      <c r="I8" s="6"/>
      <c r="J8" s="6"/>
      <c r="K8" s="4"/>
      <c r="L8" s="4"/>
      <c r="M8" s="4"/>
      <c r="P8" s="6"/>
      <c r="Q8" s="9"/>
      <c r="R8" s="6"/>
      <c r="S8" s="6"/>
      <c r="T8" s="6"/>
      <c r="U8" s="6"/>
      <c r="V8" s="6"/>
      <c r="W8" s="4"/>
      <c r="X8" s="4"/>
      <c r="Y8" s="4"/>
      <c r="AB8" s="6"/>
    </row>
    <row r="9" spans="2:28" ht="15.75" customHeight="1" x14ac:dyDescent="0.25">
      <c r="B9" s="32" t="s">
        <v>27</v>
      </c>
      <c r="C9" s="28"/>
      <c r="D9" s="26"/>
      <c r="E9" s="2"/>
      <c r="F9" s="288"/>
      <c r="G9" s="288"/>
      <c r="H9" s="6"/>
      <c r="I9" s="6"/>
      <c r="J9" s="6"/>
      <c r="K9" s="4"/>
      <c r="L9" s="4"/>
      <c r="M9" s="4"/>
      <c r="P9" s="6"/>
      <c r="Q9" s="9"/>
      <c r="R9" s="6"/>
      <c r="S9" s="6"/>
      <c r="T9" s="6"/>
      <c r="U9" s="6"/>
      <c r="V9" s="6"/>
      <c r="W9" s="4"/>
      <c r="X9" s="4"/>
      <c r="Y9" s="4"/>
      <c r="AB9" s="6"/>
    </row>
    <row r="10" spans="2:28" ht="15" customHeight="1" x14ac:dyDescent="0.2">
      <c r="B10" s="339"/>
      <c r="C10" s="317"/>
      <c r="D10" s="318">
        <f>'Cover Page'!C9</f>
        <v>0</v>
      </c>
      <c r="E10" s="2"/>
      <c r="F10" s="288"/>
      <c r="G10" s="288"/>
      <c r="H10" s="6"/>
      <c r="I10" s="6"/>
      <c r="J10" s="6"/>
      <c r="K10" s="4"/>
      <c r="L10" s="4"/>
      <c r="M10" s="4"/>
      <c r="P10" s="6"/>
      <c r="Q10" s="9"/>
      <c r="R10" s="6"/>
      <c r="S10" s="6"/>
      <c r="T10" s="6"/>
      <c r="U10" s="6"/>
      <c r="V10" s="6"/>
      <c r="W10" s="4"/>
      <c r="X10" s="4"/>
      <c r="Y10" s="4"/>
      <c r="AB10" s="6"/>
    </row>
    <row r="11" spans="2:28" ht="15.75" x14ac:dyDescent="0.25">
      <c r="B11" s="32" t="s">
        <v>4</v>
      </c>
      <c r="C11" s="28"/>
      <c r="D11" s="26"/>
      <c r="E11" s="2"/>
      <c r="F11" s="1"/>
      <c r="G11" s="1"/>
      <c r="H11" s="6"/>
      <c r="I11" s="6"/>
      <c r="J11" s="6"/>
      <c r="K11" s="4"/>
      <c r="L11" s="4"/>
      <c r="M11" s="4"/>
      <c r="P11" s="6"/>
      <c r="Q11" s="9"/>
      <c r="R11" s="6"/>
      <c r="S11" s="6"/>
      <c r="T11" s="6"/>
      <c r="U11" s="6"/>
      <c r="V11" s="6"/>
      <c r="W11" s="4"/>
      <c r="X11" s="4"/>
      <c r="Y11" s="4"/>
      <c r="AB11" s="6"/>
    </row>
    <row r="12" spans="2:28" x14ac:dyDescent="0.2">
      <c r="B12" s="339"/>
      <c r="C12" s="317"/>
      <c r="D12" s="318" t="str">
        <f>'Cover Page'!C6</f>
        <v>2024</v>
      </c>
      <c r="E12" s="2"/>
      <c r="F12" s="1"/>
      <c r="G12" s="1"/>
      <c r="H12" s="6"/>
      <c r="I12" s="6"/>
      <c r="J12" s="6"/>
      <c r="K12" s="4"/>
      <c r="L12" s="4"/>
      <c r="M12" s="4"/>
      <c r="P12" s="6"/>
      <c r="Q12" s="9"/>
      <c r="R12" s="6"/>
      <c r="S12" s="6"/>
      <c r="T12" s="6"/>
      <c r="U12" s="6"/>
      <c r="V12" s="6"/>
      <c r="W12" s="4"/>
      <c r="X12" s="4"/>
      <c r="Y12" s="4"/>
      <c r="AB12" s="6"/>
    </row>
    <row r="13" spans="2:28" x14ac:dyDescent="0.2">
      <c r="B13" s="172"/>
      <c r="C13" s="28"/>
      <c r="D13" s="28"/>
      <c r="E13" s="4"/>
      <c r="F13" s="4"/>
      <c r="G13" s="4"/>
      <c r="H13" s="4"/>
      <c r="I13" s="4"/>
      <c r="J13" s="4"/>
      <c r="K13" s="4"/>
      <c r="L13" s="4"/>
      <c r="M13" s="4"/>
      <c r="N13" s="5"/>
      <c r="Q13" s="4"/>
      <c r="R13" s="4"/>
      <c r="S13" s="4"/>
      <c r="T13" s="4"/>
      <c r="U13" s="4"/>
      <c r="V13" s="4"/>
      <c r="W13" s="4"/>
      <c r="X13" s="4"/>
      <c r="Y13" s="4"/>
      <c r="Z13" s="5"/>
    </row>
    <row r="14" spans="2:28" s="24" customFormat="1" ht="15.75" thickBot="1" x14ac:dyDescent="0.25">
      <c r="B14" s="26"/>
      <c r="C14" s="26"/>
      <c r="D14" s="26"/>
    </row>
    <row r="15" spans="2:28" s="24" customFormat="1" ht="16.5" thickBot="1" x14ac:dyDescent="0.3">
      <c r="B15" s="26"/>
      <c r="C15" s="26"/>
      <c r="D15" s="26"/>
      <c r="E15" s="295"/>
      <c r="F15" s="296"/>
      <c r="G15" s="296"/>
      <c r="H15" s="296"/>
      <c r="I15" s="296"/>
      <c r="J15" s="248" t="s">
        <v>29</v>
      </c>
      <c r="K15" s="296"/>
      <c r="L15" s="296"/>
      <c r="M15" s="296"/>
      <c r="N15" s="296"/>
      <c r="O15" s="296"/>
      <c r="P15" s="297"/>
      <c r="Q15" s="295"/>
      <c r="R15" s="296"/>
      <c r="S15" s="296"/>
      <c r="T15" s="296"/>
      <c r="U15" s="296"/>
      <c r="V15" s="260" t="s">
        <v>29</v>
      </c>
      <c r="W15" s="296"/>
      <c r="X15" s="296"/>
      <c r="Y15" s="296"/>
      <c r="Z15" s="296"/>
      <c r="AA15" s="296"/>
      <c r="AB15" s="297"/>
    </row>
    <row r="16" spans="2:28" s="24" customFormat="1" ht="15.75" customHeight="1" thickBot="1" x14ac:dyDescent="0.25">
      <c r="B16" s="26"/>
      <c r="C16" s="26"/>
      <c r="D16" s="26"/>
      <c r="E16" s="294"/>
      <c r="F16" s="263"/>
      <c r="G16" s="263"/>
      <c r="H16" s="263"/>
      <c r="I16" s="263"/>
      <c r="J16" s="264" t="s">
        <v>30</v>
      </c>
      <c r="K16" s="263"/>
      <c r="L16" s="263"/>
      <c r="M16" s="263"/>
      <c r="N16" s="263"/>
      <c r="O16" s="263"/>
      <c r="P16" s="265"/>
      <c r="Q16" s="294"/>
      <c r="R16" s="263"/>
      <c r="S16" s="263"/>
      <c r="T16" s="263"/>
      <c r="U16" s="263"/>
      <c r="V16" s="277" t="s">
        <v>31</v>
      </c>
      <c r="W16" s="263"/>
      <c r="X16" s="263"/>
      <c r="Y16" s="263"/>
      <c r="Z16" s="263"/>
      <c r="AA16" s="263"/>
      <c r="AB16" s="265"/>
    </row>
    <row r="17" spans="2:28" s="24" customFormat="1" ht="16.5" customHeight="1" thickBot="1" x14ac:dyDescent="0.3">
      <c r="B17" s="26"/>
      <c r="C17" s="26"/>
      <c r="D17" s="26"/>
      <c r="E17" s="293"/>
      <c r="F17" s="280" t="s">
        <v>32</v>
      </c>
      <c r="G17" s="278"/>
      <c r="H17" s="278"/>
      <c r="I17" s="293"/>
      <c r="J17" s="281" t="s">
        <v>33</v>
      </c>
      <c r="K17" s="278"/>
      <c r="L17" s="278"/>
      <c r="M17" s="298"/>
      <c r="N17" s="320" t="s">
        <v>34</v>
      </c>
      <c r="O17" s="321"/>
      <c r="P17" s="269"/>
      <c r="Q17" s="293"/>
      <c r="R17" s="280" t="s">
        <v>32</v>
      </c>
      <c r="S17" s="278"/>
      <c r="T17" s="278"/>
      <c r="U17" s="293"/>
      <c r="V17" s="280" t="s">
        <v>33</v>
      </c>
      <c r="W17" s="278"/>
      <c r="X17" s="278"/>
      <c r="Y17" s="299"/>
      <c r="Z17" s="302" t="s">
        <v>34</v>
      </c>
      <c r="AA17" s="300"/>
      <c r="AB17" s="301"/>
    </row>
    <row r="18" spans="2:28" s="24" customFormat="1" ht="36" customHeight="1" thickBot="1" x14ac:dyDescent="0.25">
      <c r="B18" s="252"/>
      <c r="C18" s="253"/>
      <c r="D18" s="291" t="s">
        <v>144</v>
      </c>
      <c r="E18" s="195" t="s">
        <v>145</v>
      </c>
      <c r="F18" s="196" t="s">
        <v>146</v>
      </c>
      <c r="G18" s="196" t="s">
        <v>147</v>
      </c>
      <c r="H18" s="197" t="s">
        <v>148</v>
      </c>
      <c r="I18" s="198" t="s">
        <v>145</v>
      </c>
      <c r="J18" s="199" t="s">
        <v>146</v>
      </c>
      <c r="K18" s="199" t="s">
        <v>147</v>
      </c>
      <c r="L18" s="197" t="s">
        <v>149</v>
      </c>
      <c r="M18" s="195" t="s">
        <v>145</v>
      </c>
      <c r="N18" s="196" t="s">
        <v>146</v>
      </c>
      <c r="O18" s="196" t="s">
        <v>147</v>
      </c>
      <c r="P18" s="197" t="s">
        <v>149</v>
      </c>
      <c r="Q18" s="195" t="s">
        <v>145</v>
      </c>
      <c r="R18" s="196" t="s">
        <v>146</v>
      </c>
      <c r="S18" s="196" t="s">
        <v>147</v>
      </c>
      <c r="T18" s="197" t="s">
        <v>148</v>
      </c>
      <c r="U18" s="198" t="s">
        <v>145</v>
      </c>
      <c r="V18" s="199" t="s">
        <v>146</v>
      </c>
      <c r="W18" s="199" t="s">
        <v>147</v>
      </c>
      <c r="X18" s="197" t="s">
        <v>149</v>
      </c>
      <c r="Y18" s="195" t="s">
        <v>145</v>
      </c>
      <c r="Z18" s="196" t="s">
        <v>146</v>
      </c>
      <c r="AA18" s="196" t="s">
        <v>147</v>
      </c>
      <c r="AB18" s="197" t="s">
        <v>149</v>
      </c>
    </row>
    <row r="19" spans="2:28" s="24" customFormat="1" ht="15.75" customHeight="1" thickBot="1" x14ac:dyDescent="0.25">
      <c r="B19" s="289"/>
      <c r="C19" s="290"/>
      <c r="D19" s="292" t="s">
        <v>37</v>
      </c>
      <c r="E19" s="200">
        <v>1</v>
      </c>
      <c r="F19" s="201">
        <v>2</v>
      </c>
      <c r="G19" s="201">
        <v>3</v>
      </c>
      <c r="H19" s="202">
        <v>4</v>
      </c>
      <c r="I19" s="200">
        <v>5</v>
      </c>
      <c r="J19" s="201">
        <v>6</v>
      </c>
      <c r="K19" s="201">
        <v>7</v>
      </c>
      <c r="L19" s="202">
        <v>8</v>
      </c>
      <c r="M19" s="200">
        <v>9</v>
      </c>
      <c r="N19" s="201">
        <v>10</v>
      </c>
      <c r="O19" s="201">
        <v>11</v>
      </c>
      <c r="P19" s="202">
        <v>12</v>
      </c>
      <c r="Q19" s="200">
        <v>13</v>
      </c>
      <c r="R19" s="201">
        <v>14</v>
      </c>
      <c r="S19" s="201">
        <v>15</v>
      </c>
      <c r="T19" s="202">
        <v>16</v>
      </c>
      <c r="U19" s="200">
        <v>17</v>
      </c>
      <c r="V19" s="201">
        <v>18</v>
      </c>
      <c r="W19" s="201">
        <v>19</v>
      </c>
      <c r="X19" s="202">
        <v>20</v>
      </c>
      <c r="Y19" s="200">
        <v>21</v>
      </c>
      <c r="Z19" s="201">
        <v>22</v>
      </c>
      <c r="AA19" s="201">
        <v>23</v>
      </c>
      <c r="AB19" s="202">
        <v>24</v>
      </c>
    </row>
    <row r="20" spans="2:28" s="24" customFormat="1" x14ac:dyDescent="0.2">
      <c r="B20" s="173" t="s">
        <v>3</v>
      </c>
      <c r="C20" s="174" t="s">
        <v>150</v>
      </c>
      <c r="D20" s="175"/>
      <c r="E20" s="203"/>
      <c r="F20" s="204"/>
      <c r="G20" s="204"/>
      <c r="H20" s="205"/>
      <c r="I20" s="203"/>
      <c r="J20" s="204"/>
      <c r="K20" s="204"/>
      <c r="L20" s="205"/>
      <c r="M20" s="203"/>
      <c r="N20" s="204"/>
      <c r="O20" s="204"/>
      <c r="P20" s="205"/>
      <c r="Q20" s="203"/>
      <c r="R20" s="204"/>
      <c r="S20" s="204"/>
      <c r="T20" s="205"/>
      <c r="U20" s="203"/>
      <c r="V20" s="204"/>
      <c r="W20" s="204"/>
      <c r="X20" s="205"/>
      <c r="Y20" s="203"/>
      <c r="Z20" s="204"/>
      <c r="AA20" s="204"/>
      <c r="AB20" s="205"/>
    </row>
    <row r="21" spans="2:28" s="24" customFormat="1" x14ac:dyDescent="0.2">
      <c r="B21" s="176"/>
      <c r="C21" s="54">
        <v>1.1000000000000001</v>
      </c>
      <c r="D21" s="177" t="s">
        <v>151</v>
      </c>
      <c r="E21" s="206"/>
      <c r="F21" s="207"/>
      <c r="G21" s="135"/>
      <c r="H21" s="133"/>
      <c r="I21" s="206"/>
      <c r="J21" s="207"/>
      <c r="K21" s="135"/>
      <c r="L21" s="133"/>
      <c r="M21" s="206"/>
      <c r="N21" s="207"/>
      <c r="O21" s="135"/>
      <c r="P21" s="133"/>
      <c r="Q21" s="206"/>
      <c r="R21" s="207"/>
      <c r="S21" s="135"/>
      <c r="T21" s="133"/>
      <c r="U21" s="206"/>
      <c r="V21" s="207"/>
      <c r="W21" s="135"/>
      <c r="X21" s="133"/>
      <c r="Y21" s="206"/>
      <c r="Z21" s="207"/>
      <c r="AA21" s="135"/>
      <c r="AB21" s="133"/>
    </row>
    <row r="22" spans="2:28" s="24" customFormat="1" ht="30" x14ac:dyDescent="0.2">
      <c r="B22" s="176"/>
      <c r="C22" s="54">
        <v>1.2</v>
      </c>
      <c r="D22" s="178" t="s">
        <v>152</v>
      </c>
      <c r="E22" s="208"/>
      <c r="F22" s="209"/>
      <c r="G22" s="210">
        <f>'Pt 1 Summary of Data'!F24</f>
        <v>0</v>
      </c>
      <c r="H22" s="211">
        <f>SUM(E22:G22)</f>
        <v>0</v>
      </c>
      <c r="I22" s="208"/>
      <c r="J22" s="209"/>
      <c r="K22" s="210">
        <f>'Pt 1 Summary of Data'!H24</f>
        <v>0</v>
      </c>
      <c r="L22" s="211">
        <f>SUM(I22:K22)</f>
        <v>0</v>
      </c>
      <c r="M22" s="208"/>
      <c r="N22" s="209"/>
      <c r="O22" s="210">
        <f>'Pt 1 Summary of Data'!J24</f>
        <v>0</v>
      </c>
      <c r="P22" s="211">
        <f>SUM(M22:O22)</f>
        <v>0</v>
      </c>
      <c r="Q22" s="208">
        <v>896321.96000000206</v>
      </c>
      <c r="R22" s="209">
        <v>1240319.75</v>
      </c>
      <c r="S22" s="210">
        <f>'Pt 1 Summary of Data'!L24</f>
        <v>1759717.0941418125</v>
      </c>
      <c r="T22" s="211">
        <f>SUM(Q22:S22)</f>
        <v>3896358.8041418144</v>
      </c>
      <c r="U22" s="208">
        <v>3145668.8400000106</v>
      </c>
      <c r="V22" s="209">
        <v>3404293.3080101083</v>
      </c>
      <c r="W22" s="210">
        <f>'Pt 1 Summary of Data'!N24</f>
        <v>2878310.4429988414</v>
      </c>
      <c r="X22" s="211">
        <f>SUM(U22:W22)</f>
        <v>9428272.5910089612</v>
      </c>
      <c r="Y22" s="208">
        <v>162661242.97972429</v>
      </c>
      <c r="Z22" s="209">
        <v>172484237.19750252</v>
      </c>
      <c r="AA22" s="210">
        <f>'Pt 1 Summary of Data'!P24</f>
        <v>164868130.11414474</v>
      </c>
      <c r="AB22" s="211">
        <f>SUM(Y22:AA22)</f>
        <v>500013610.29137152</v>
      </c>
    </row>
    <row r="23" spans="2:28" s="24" customFormat="1" x14ac:dyDescent="0.2">
      <c r="B23" s="176"/>
      <c r="C23" s="54">
        <v>1.3</v>
      </c>
      <c r="D23" s="178" t="s">
        <v>153</v>
      </c>
      <c r="E23" s="212">
        <f>SUM(E$22)</f>
        <v>0</v>
      </c>
      <c r="F23" s="212">
        <f>SUM(F$22)</f>
        <v>0</v>
      </c>
      <c r="G23" s="212">
        <f>SUM(G$22:G$22)</f>
        <v>0</v>
      </c>
      <c r="H23" s="211">
        <f>SUM(E23:G23)</f>
        <v>0</v>
      </c>
      <c r="I23" s="212">
        <f>SUM(I$22:I$22)</f>
        <v>0</v>
      </c>
      <c r="J23" s="212">
        <f>SUM(J$22:J$22)</f>
        <v>0</v>
      </c>
      <c r="K23" s="212">
        <f>SUM(K$22:K$22)</f>
        <v>0</v>
      </c>
      <c r="L23" s="211">
        <f>SUM(I23:K23)</f>
        <v>0</v>
      </c>
      <c r="M23" s="212">
        <f>SUM(M$22:M$22)</f>
        <v>0</v>
      </c>
      <c r="N23" s="212">
        <f>SUM(N$22:N$22)</f>
        <v>0</v>
      </c>
      <c r="O23" s="212">
        <f>SUM(O$22:O$22)</f>
        <v>0</v>
      </c>
      <c r="P23" s="211">
        <f>SUM(M23:O23)</f>
        <v>0</v>
      </c>
      <c r="Q23" s="212">
        <f>SUM(Q$22:Q$22)</f>
        <v>896321.96000000206</v>
      </c>
      <c r="R23" s="212">
        <f>SUM(R$22:R$22)</f>
        <v>1240319.75</v>
      </c>
      <c r="S23" s="212">
        <f>SUM(S$22:S$22)</f>
        <v>1759717.0941418125</v>
      </c>
      <c r="T23" s="211">
        <f>SUM(Q23:S23)</f>
        <v>3896358.8041418144</v>
      </c>
      <c r="U23" s="212">
        <f>SUM(U$22:U$22)</f>
        <v>3145668.8400000106</v>
      </c>
      <c r="V23" s="212">
        <f>SUM(V$22:V$22)</f>
        <v>3404293.3080101083</v>
      </c>
      <c r="W23" s="212">
        <f>SUM(W$22:W$22)</f>
        <v>2878310.4429988414</v>
      </c>
      <c r="X23" s="211">
        <f>SUM(U23:W23)</f>
        <v>9428272.5910089612</v>
      </c>
      <c r="Y23" s="360">
        <f>SUM(Y$22:Y$22)</f>
        <v>162661242.97972429</v>
      </c>
      <c r="Z23" s="212">
        <f>SUM(Z$22:Z$22)</f>
        <v>172484237.19750252</v>
      </c>
      <c r="AA23" s="212">
        <f>SUM(AA$22:AA$22)</f>
        <v>164868130.11414474</v>
      </c>
      <c r="AB23" s="211">
        <f>SUM(Y23:AA23)</f>
        <v>500013610.29137152</v>
      </c>
    </row>
    <row r="24" spans="2:28" s="24" customFormat="1" x14ac:dyDescent="0.2">
      <c r="B24" s="179"/>
      <c r="C24" s="81"/>
      <c r="D24" s="180" t="s">
        <v>154</v>
      </c>
      <c r="E24" s="213"/>
      <c r="F24" s="214"/>
      <c r="G24" s="214"/>
      <c r="H24" s="215"/>
      <c r="I24" s="213"/>
      <c r="J24" s="214"/>
      <c r="K24" s="214"/>
      <c r="L24" s="215"/>
      <c r="M24" s="213"/>
      <c r="N24" s="214"/>
      <c r="O24" s="214"/>
      <c r="P24" s="215"/>
      <c r="Q24" s="213"/>
      <c r="R24" s="214"/>
      <c r="S24" s="214"/>
      <c r="T24" s="215"/>
      <c r="U24" s="213"/>
      <c r="V24" s="214"/>
      <c r="W24" s="214"/>
      <c r="X24" s="215"/>
      <c r="Y24" s="213"/>
      <c r="Z24" s="214"/>
      <c r="AA24" s="214"/>
      <c r="AB24" s="215"/>
    </row>
    <row r="25" spans="2:28" s="24" customFormat="1" x14ac:dyDescent="0.2">
      <c r="B25" s="181" t="s">
        <v>6</v>
      </c>
      <c r="C25" s="47" t="s">
        <v>155</v>
      </c>
      <c r="D25" s="177"/>
      <c r="E25" s="216"/>
      <c r="F25" s="204"/>
      <c r="G25" s="204"/>
      <c r="H25" s="217"/>
      <c r="I25" s="216"/>
      <c r="J25" s="204"/>
      <c r="K25" s="204"/>
      <c r="L25" s="217"/>
      <c r="M25" s="216"/>
      <c r="N25" s="204"/>
      <c r="O25" s="204"/>
      <c r="P25" s="217"/>
      <c r="Q25" s="216"/>
      <c r="R25" s="204"/>
      <c r="S25" s="204"/>
      <c r="T25" s="217"/>
      <c r="U25" s="216"/>
      <c r="V25" s="204"/>
      <c r="W25" s="204"/>
      <c r="X25" s="217"/>
      <c r="Y25" s="216"/>
      <c r="Z25" s="204"/>
      <c r="AA25" s="204"/>
      <c r="AB25" s="217"/>
    </row>
    <row r="26" spans="2:28" s="24" customFormat="1" x14ac:dyDescent="0.2">
      <c r="B26" s="176"/>
      <c r="C26" s="54">
        <v>2.1</v>
      </c>
      <c r="D26" s="178" t="s">
        <v>156</v>
      </c>
      <c r="E26" s="218"/>
      <c r="F26" s="209"/>
      <c r="G26" s="219">
        <f>'Pt 1 Summary of Data'!F21</f>
        <v>0</v>
      </c>
      <c r="H26" s="211">
        <f>SUM(E26:G26)</f>
        <v>0</v>
      </c>
      <c r="I26" s="218"/>
      <c r="J26" s="209"/>
      <c r="K26" s="219">
        <f>'Pt 1 Summary of Data'!H21</f>
        <v>0</v>
      </c>
      <c r="L26" s="211">
        <f>SUM(I26:K26)</f>
        <v>0</v>
      </c>
      <c r="M26" s="218"/>
      <c r="N26" s="209"/>
      <c r="O26" s="219">
        <f>'Pt 1 Summary of Data'!J21</f>
        <v>0</v>
      </c>
      <c r="P26" s="211">
        <f>SUM(M26:O26)</f>
        <v>0</v>
      </c>
      <c r="Q26" s="218">
        <v>1912095.4274457449</v>
      </c>
      <c r="R26" s="209">
        <v>2727766.5637758016</v>
      </c>
      <c r="S26" s="219">
        <f>'Pt 1 Summary of Data'!L21</f>
        <v>3130627.2588920817</v>
      </c>
      <c r="T26" s="211">
        <f>SUM(Q26:S26)</f>
        <v>7770489.2501136279</v>
      </c>
      <c r="U26" s="218">
        <v>5534775.7143881833</v>
      </c>
      <c r="V26" s="209">
        <v>5693999.8885690477</v>
      </c>
      <c r="W26" s="219">
        <f>'Pt 1 Summary of Data'!N21</f>
        <v>3998454.7869335697</v>
      </c>
      <c r="X26" s="211">
        <f>SUM(U26:W26)</f>
        <v>15227230.389890799</v>
      </c>
      <c r="Y26" s="218">
        <v>191816950.28816608</v>
      </c>
      <c r="Z26" s="209">
        <v>194761971.98765513</v>
      </c>
      <c r="AA26" s="219">
        <f>'Pt 1 Summary of Data'!P21</f>
        <v>181110324.67417434</v>
      </c>
      <c r="AB26" s="211">
        <f>SUM(Y26:AA26)</f>
        <v>567689246.94999552</v>
      </c>
    </row>
    <row r="27" spans="2:28" s="24" customFormat="1" ht="30" x14ac:dyDescent="0.2">
      <c r="B27" s="176"/>
      <c r="C27" s="54">
        <v>2.2000000000000002</v>
      </c>
      <c r="D27" s="178" t="s">
        <v>157</v>
      </c>
      <c r="E27" s="218"/>
      <c r="F27" s="209"/>
      <c r="G27" s="219">
        <f>'Pt 1 Summary of Data'!F35</f>
        <v>0</v>
      </c>
      <c r="H27" s="211">
        <f>SUM(E27:G27)</f>
        <v>0</v>
      </c>
      <c r="I27" s="218"/>
      <c r="J27" s="209"/>
      <c r="K27" s="219">
        <f>'Pt 1 Summary of Data'!H35</f>
        <v>0</v>
      </c>
      <c r="L27" s="211">
        <f>SUM(I27:K27)</f>
        <v>0</v>
      </c>
      <c r="M27" s="218"/>
      <c r="N27" s="209"/>
      <c r="O27" s="219">
        <f>'Pt 1 Summary of Data'!J35</f>
        <v>0</v>
      </c>
      <c r="P27" s="211">
        <f>SUM(M27:O27)</f>
        <v>0</v>
      </c>
      <c r="Q27" s="218">
        <v>188049.30003592343</v>
      </c>
      <c r="R27" s="209">
        <v>289154.54127284396</v>
      </c>
      <c r="S27" s="219">
        <f>'Pt 1 Summary of Data'!L35</f>
        <v>262182.48775631556</v>
      </c>
      <c r="T27" s="211">
        <f>SUM(Q27:S27)</f>
        <v>739386.32906508294</v>
      </c>
      <c r="U27" s="218">
        <v>428584.6655655303</v>
      </c>
      <c r="V27" s="209">
        <v>432392.11394846707</v>
      </c>
      <c r="W27" s="219">
        <f>'Pt 1 Summary of Data'!N35</f>
        <v>202395.50469983899</v>
      </c>
      <c r="X27" s="211">
        <f>SUM(U27:W27)</f>
        <v>1063372.2842138363</v>
      </c>
      <c r="Y27" s="218">
        <v>3588320.3392651649</v>
      </c>
      <c r="Z27" s="209">
        <v>3021213.5400801692</v>
      </c>
      <c r="AA27" s="219">
        <f>'Pt 1 Summary of Data'!P35</f>
        <v>1923606.4415262823</v>
      </c>
      <c r="AB27" s="211">
        <f>SUM(Y27:AA27)</f>
        <v>8533140.3208716158</v>
      </c>
    </row>
    <row r="28" spans="2:28" s="24" customFormat="1" x14ac:dyDescent="0.2">
      <c r="B28" s="176"/>
      <c r="C28" s="54">
        <v>2.2999999999999998</v>
      </c>
      <c r="D28" s="178" t="s">
        <v>158</v>
      </c>
      <c r="E28" s="219">
        <f t="shared" ref="E28:AA28" si="0">E$26-E$27</f>
        <v>0</v>
      </c>
      <c r="F28" s="219">
        <f t="shared" si="0"/>
        <v>0</v>
      </c>
      <c r="G28" s="219">
        <f t="shared" si="0"/>
        <v>0</v>
      </c>
      <c r="H28" s="79">
        <f>H$26-H$27</f>
        <v>0</v>
      </c>
      <c r="I28" s="219">
        <f>I$26-I$27</f>
        <v>0</v>
      </c>
      <c r="J28" s="219">
        <f>J$26-J$27</f>
        <v>0</v>
      </c>
      <c r="K28" s="219">
        <f t="shared" si="0"/>
        <v>0</v>
      </c>
      <c r="L28" s="79">
        <f>L$26-L$27</f>
        <v>0</v>
      </c>
      <c r="M28" s="219">
        <f t="shared" si="0"/>
        <v>0</v>
      </c>
      <c r="N28" s="219">
        <f t="shared" si="0"/>
        <v>0</v>
      </c>
      <c r="O28" s="219">
        <f t="shared" si="0"/>
        <v>0</v>
      </c>
      <c r="P28" s="79">
        <f>P$26-P$27</f>
        <v>0</v>
      </c>
      <c r="Q28" s="219">
        <f t="shared" si="0"/>
        <v>1724046.1274098214</v>
      </c>
      <c r="R28" s="219">
        <f t="shared" si="0"/>
        <v>2438612.0225029578</v>
      </c>
      <c r="S28" s="219">
        <f t="shared" si="0"/>
        <v>2868444.7711357661</v>
      </c>
      <c r="T28" s="79">
        <f>T$26-T$27</f>
        <v>7031102.9210485453</v>
      </c>
      <c r="U28" s="219">
        <f t="shared" si="0"/>
        <v>5106191.0488226525</v>
      </c>
      <c r="V28" s="219">
        <f t="shared" si="0"/>
        <v>5261607.7746205805</v>
      </c>
      <c r="W28" s="219">
        <f t="shared" si="0"/>
        <v>3796059.2822337309</v>
      </c>
      <c r="X28" s="79">
        <f>X$26-X$27</f>
        <v>14163858.105676964</v>
      </c>
      <c r="Y28" s="78">
        <f t="shared" si="0"/>
        <v>188228629.94890091</v>
      </c>
      <c r="Z28" s="219">
        <f t="shared" si="0"/>
        <v>191740758.44757497</v>
      </c>
      <c r="AA28" s="219">
        <f t="shared" si="0"/>
        <v>179186718.23264804</v>
      </c>
      <c r="AB28" s="79">
        <f>AB$26-AB$27</f>
        <v>559156106.62912393</v>
      </c>
    </row>
    <row r="29" spans="2:28" s="24" customFormat="1" x14ac:dyDescent="0.2">
      <c r="B29" s="179"/>
      <c r="C29" s="81"/>
      <c r="D29" s="182"/>
      <c r="E29" s="220"/>
      <c r="F29" s="221"/>
      <c r="G29" s="221"/>
      <c r="H29" s="222"/>
      <c r="I29" s="220"/>
      <c r="J29" s="221"/>
      <c r="K29" s="221"/>
      <c r="L29" s="222"/>
      <c r="M29" s="220"/>
      <c r="N29" s="221"/>
      <c r="O29" s="221"/>
      <c r="P29" s="222"/>
      <c r="Q29" s="220"/>
      <c r="R29" s="221"/>
      <c r="S29" s="221"/>
      <c r="T29" s="222"/>
      <c r="U29" s="220"/>
      <c r="V29" s="221"/>
      <c r="W29" s="221"/>
      <c r="X29" s="222"/>
      <c r="Y29" s="220"/>
      <c r="Z29" s="221"/>
      <c r="AA29" s="221"/>
      <c r="AB29" s="222"/>
    </row>
    <row r="30" spans="2:28" s="24" customFormat="1" x14ac:dyDescent="0.2">
      <c r="B30" s="181" t="s">
        <v>8</v>
      </c>
      <c r="C30" s="183">
        <v>3.1</v>
      </c>
      <c r="D30" s="184" t="s">
        <v>159</v>
      </c>
      <c r="E30" s="223"/>
      <c r="F30" s="224"/>
      <c r="G30" s="225">
        <f>'Pt 1 Summary of Data'!F49</f>
        <v>0</v>
      </c>
      <c r="H30" s="226">
        <f>SUM(E30:G30)</f>
        <v>0</v>
      </c>
      <c r="I30" s="227"/>
      <c r="J30" s="224"/>
      <c r="K30" s="228">
        <f>'Pt 1 Summary of Data'!H49</f>
        <v>0</v>
      </c>
      <c r="L30" s="226">
        <f>SUM(I30:K30)</f>
        <v>0</v>
      </c>
      <c r="M30" s="227"/>
      <c r="N30" s="224"/>
      <c r="O30" s="228">
        <f>'Pt 1 Summary of Data'!J49</f>
        <v>0</v>
      </c>
      <c r="P30" s="226">
        <f>SUM(M30:O30)</f>
        <v>0</v>
      </c>
      <c r="Q30" s="223">
        <v>2605.0833333333335</v>
      </c>
      <c r="R30" s="224">
        <v>3642</v>
      </c>
      <c r="S30" s="225">
        <f>'Pt 1 Summary of Data'!L49</f>
        <v>4943.416666666667</v>
      </c>
      <c r="T30" s="226">
        <f>SUM(Q30:S30)</f>
        <v>11190.5</v>
      </c>
      <c r="U30" s="227">
        <v>8661.9166666666661</v>
      </c>
      <c r="V30" s="224">
        <v>8384.5833333333339</v>
      </c>
      <c r="W30" s="228">
        <f>'Pt 1 Summary of Data'!N49</f>
        <v>7168.416666666667</v>
      </c>
      <c r="X30" s="226">
        <f>SUM(U30:W30)</f>
        <v>24214.916666666668</v>
      </c>
      <c r="Y30" s="227">
        <v>427875.75</v>
      </c>
      <c r="Z30" s="224">
        <v>432183.41666666669</v>
      </c>
      <c r="AA30" s="228">
        <f>'Pt 1 Summary of Data'!P49</f>
        <v>378203.41666666669</v>
      </c>
      <c r="AB30" s="226">
        <f>SUM(Y30:AA30)</f>
        <v>1238262.5833333335</v>
      </c>
    </row>
    <row r="31" spans="2:28" s="24" customFormat="1" x14ac:dyDescent="0.2">
      <c r="B31" s="185"/>
      <c r="C31" s="186"/>
      <c r="D31" s="187"/>
      <c r="E31" s="220"/>
      <c r="F31" s="221"/>
      <c r="G31" s="221"/>
      <c r="H31" s="222"/>
      <c r="I31" s="229"/>
      <c r="J31" s="230"/>
      <c r="K31" s="230"/>
      <c r="L31" s="231"/>
      <c r="M31" s="229"/>
      <c r="N31" s="230"/>
      <c r="O31" s="230"/>
      <c r="P31" s="231"/>
      <c r="Q31" s="220"/>
      <c r="R31" s="221"/>
      <c r="S31" s="221"/>
      <c r="T31" s="222"/>
      <c r="U31" s="229"/>
      <c r="V31" s="230"/>
      <c r="W31" s="230"/>
      <c r="X31" s="231"/>
      <c r="Y31" s="229"/>
      <c r="Z31" s="230"/>
      <c r="AA31" s="230"/>
      <c r="AB31" s="231"/>
    </row>
    <row r="32" spans="2:28" s="24" customFormat="1" ht="30" customHeight="1" x14ac:dyDescent="0.2">
      <c r="B32" s="322" t="s">
        <v>11</v>
      </c>
      <c r="C32" s="249"/>
      <c r="D32" s="250" t="s">
        <v>160</v>
      </c>
      <c r="E32" s="232"/>
      <c r="F32" s="233"/>
      <c r="G32" s="233"/>
      <c r="H32" s="234"/>
      <c r="I32" s="232"/>
      <c r="J32" s="235"/>
      <c r="K32" s="233"/>
      <c r="L32" s="234"/>
      <c r="M32" s="232"/>
      <c r="N32" s="236"/>
      <c r="O32" s="233"/>
      <c r="P32" s="234"/>
      <c r="Q32" s="232"/>
      <c r="R32" s="233"/>
      <c r="S32" s="233"/>
      <c r="T32" s="234"/>
      <c r="U32" s="232"/>
      <c r="V32" s="235"/>
      <c r="W32" s="233"/>
      <c r="X32" s="234"/>
      <c r="Y32" s="232"/>
      <c r="Z32" s="236"/>
      <c r="AA32" s="233"/>
      <c r="AB32" s="234"/>
    </row>
    <row r="33" spans="2:28" s="24" customFormat="1" ht="15.75" x14ac:dyDescent="0.25">
      <c r="B33" s="188"/>
      <c r="C33" s="26">
        <v>4.0999999999999996</v>
      </c>
      <c r="D33" s="189" t="s">
        <v>161</v>
      </c>
      <c r="E33" s="237"/>
      <c r="F33" s="238"/>
      <c r="G33" s="238"/>
      <c r="H33" s="239" t="str">
        <f>IF(H30&lt;1000,"Not Required to Calculate",H23/H28)</f>
        <v>Not Required to Calculate</v>
      </c>
      <c r="I33" s="237"/>
      <c r="J33" s="238"/>
      <c r="K33" s="238"/>
      <c r="L33" s="239" t="str">
        <f>IF(L30&lt;1000,"Not Required to Calculate",L23/L28)</f>
        <v>Not Required to Calculate</v>
      </c>
      <c r="M33" s="237"/>
      <c r="N33" s="238"/>
      <c r="O33" s="238"/>
      <c r="P33" s="239" t="str">
        <f>IF(P30&lt;1000,"Not Required to Calculate",P23/P28)</f>
        <v>Not Required to Calculate</v>
      </c>
      <c r="Q33" s="237"/>
      <c r="R33" s="238"/>
      <c r="S33" s="238"/>
      <c r="T33" s="239">
        <f>IF(T30&lt;1000,"Not Required to Calculate",T23/T28)</f>
        <v>0.55416039956939678</v>
      </c>
      <c r="U33" s="237"/>
      <c r="V33" s="238"/>
      <c r="W33" s="238"/>
      <c r="X33" s="239">
        <f>IF(X30&lt;1000,"Not Required to Calculate",X23/X28)</f>
        <v>0.66565709149755248</v>
      </c>
      <c r="Y33" s="237"/>
      <c r="Z33" s="238"/>
      <c r="AA33" s="238"/>
      <c r="AB33" s="361">
        <f>IF(AB30&lt;1000,"Not Required to Calculate",AB23/AB28)</f>
        <v>0.89422900754085777</v>
      </c>
    </row>
    <row r="34" spans="2:28" s="24" customFormat="1" ht="15.75" thickBot="1" x14ac:dyDescent="0.25">
      <c r="B34" s="190"/>
      <c r="C34" s="191"/>
      <c r="D34" s="192"/>
      <c r="E34" s="240"/>
      <c r="F34" s="241"/>
      <c r="G34" s="241"/>
      <c r="H34" s="242"/>
      <c r="I34" s="240"/>
      <c r="J34" s="241"/>
      <c r="K34" s="241"/>
      <c r="L34" s="242"/>
      <c r="M34" s="240"/>
      <c r="N34" s="241"/>
      <c r="O34" s="241"/>
      <c r="P34" s="242"/>
      <c r="Q34" s="240"/>
      <c r="R34" s="241"/>
      <c r="S34" s="241"/>
      <c r="T34" s="242"/>
      <c r="U34" s="240"/>
      <c r="V34" s="241"/>
      <c r="W34" s="241"/>
      <c r="X34" s="242"/>
      <c r="Y34" s="240"/>
      <c r="Z34" s="241"/>
      <c r="AA34" s="241"/>
      <c r="AB34" s="242"/>
    </row>
    <row r="35" spans="2:28" s="24" customFormat="1" ht="15.75" x14ac:dyDescent="0.25">
      <c r="B35" s="114"/>
      <c r="C35" s="26"/>
      <c r="D35" s="26"/>
      <c r="N35" s="12"/>
      <c r="Z35" s="12"/>
    </row>
    <row r="36" spans="2:28" s="24" customFormat="1" x14ac:dyDescent="0.2">
      <c r="B36" s="11"/>
      <c r="C36" s="26"/>
      <c r="D36" s="26"/>
      <c r="N36" s="12"/>
      <c r="Z36" s="12"/>
    </row>
    <row r="37" spans="2:28" s="24" customFormat="1" ht="15.75" x14ac:dyDescent="0.25">
      <c r="B37" s="26"/>
      <c r="C37" s="114" t="s">
        <v>68</v>
      </c>
      <c r="D37" s="114"/>
      <c r="E37" s="114"/>
      <c r="N37" s="12"/>
      <c r="Q37" s="193"/>
      <c r="Z37" s="12"/>
    </row>
    <row r="38" spans="2:28" s="24" customFormat="1" ht="15.75" x14ac:dyDescent="0.25">
      <c r="B38" s="26"/>
      <c r="C38" s="114"/>
      <c r="D38" s="251" t="s">
        <v>17</v>
      </c>
      <c r="E38" s="251"/>
      <c r="N38" s="12"/>
      <c r="Z38" s="12"/>
    </row>
    <row r="39" spans="2:28" s="24" customFormat="1" ht="15.75" x14ac:dyDescent="0.25">
      <c r="B39" s="26"/>
      <c r="C39" s="114"/>
      <c r="D39" s="114" t="s">
        <v>69</v>
      </c>
      <c r="E39" s="28"/>
      <c r="N39" s="12"/>
      <c r="Q39" s="29"/>
      <c r="Z39" s="12"/>
    </row>
    <row r="40" spans="2:28" s="24" customFormat="1" ht="15.75" x14ac:dyDescent="0.25">
      <c r="B40" s="26"/>
      <c r="C40" s="114"/>
      <c r="D40" s="114" t="s">
        <v>70</v>
      </c>
      <c r="E40" s="28"/>
      <c r="G40" s="26"/>
      <c r="N40" s="12"/>
      <c r="Q40" s="29"/>
      <c r="Z40" s="12"/>
    </row>
    <row r="41" spans="2:28" s="24" customFormat="1" ht="15.75" x14ac:dyDescent="0.2">
      <c r="B41" s="26"/>
      <c r="C41" s="28"/>
      <c r="D41" s="194" t="s">
        <v>71</v>
      </c>
      <c r="E41" s="194"/>
      <c r="N41" s="12"/>
      <c r="Z41" s="12"/>
    </row>
    <row r="42" spans="2:28" s="24" customFormat="1" ht="15.75" x14ac:dyDescent="0.2">
      <c r="C42" s="194"/>
      <c r="D42" s="194"/>
      <c r="E42" s="26"/>
      <c r="N42" s="12"/>
      <c r="Z42" s="12"/>
    </row>
  </sheetData>
  <sheetProtection algorithmName="SHA-512" hashValue="QH9UR7xIiffOJ4Pvpk/6hAw9QKH0Xg2O7GFHJuApIlCZmmi8JVTqj+/f+oEzbh/eGgtLlDbUYDtThcPny/0MQA==" saltValue="J+9AZIWfiet/bTkfGrKtRA==" spinCount="100000" sheet="1" formatCells="0" formatColumns="0" formatRows="0"/>
  <phoneticPr fontId="26" type="noConversion"/>
  <conditionalFormatting sqref="E26:G27">
    <cfRule type="cellIs" dxfId="5" priority="12" stopIfTrue="1" operator="lessThan">
      <formula>0</formula>
    </cfRule>
  </conditionalFormatting>
  <conditionalFormatting sqref="I26:K27">
    <cfRule type="cellIs" dxfId="4" priority="9" stopIfTrue="1" operator="lessThan">
      <formula>0</formula>
    </cfRule>
  </conditionalFormatting>
  <conditionalFormatting sqref="M26:O27">
    <cfRule type="cellIs" dxfId="3" priority="7" stopIfTrue="1" operator="lessThan">
      <formula>0</formula>
    </cfRule>
  </conditionalFormatting>
  <conditionalFormatting sqref="Q26:S27">
    <cfRule type="cellIs" dxfId="2" priority="5" stopIfTrue="1" operator="lessThan">
      <formula>0</formula>
    </cfRule>
  </conditionalFormatting>
  <conditionalFormatting sqref="U26:W27">
    <cfRule type="cellIs" dxfId="1" priority="3" stopIfTrue="1" operator="lessThan">
      <formula>0</formula>
    </cfRule>
  </conditionalFormatting>
  <conditionalFormatting sqref="Y26:AA27">
    <cfRule type="cellIs" dxfId="0" priority="1" stopIfTrue="1" operator="lessThan">
      <formula>0</formula>
    </cfRule>
  </conditionalFormatting>
  <pageMargins left="0.2" right="0.2" top="0.35" bottom="0.25" header="0.2" footer="0.2"/>
  <pageSetup scale="66" fitToWidth="0" orientation="landscape" r:id="rId1"/>
  <headerFooter alignWithMargins="0">
    <oddFooter>&amp;LMedical Loss Ratio Reporting Form&amp;C Page &amp;P of &amp;N&amp;R[&amp;A]</oddFooter>
  </headerFooter>
  <customProperties>
    <customPr name="_pios_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7030A0"/>
    <pageSetUpPr fitToPage="1"/>
  </sheetPr>
  <dimension ref="B1:C49"/>
  <sheetViews>
    <sheetView zoomScale="80" zoomScaleNormal="80" workbookViewId="0">
      <selection activeCell="J18" sqref="J18"/>
    </sheetView>
  </sheetViews>
  <sheetFormatPr defaultRowHeight="15" x14ac:dyDescent="0.2"/>
  <cols>
    <col min="1" max="1" width="1.85546875" customWidth="1"/>
    <col min="2" max="2" width="92.5703125" style="11" customWidth="1"/>
    <col min="3" max="3" width="33.28515625" bestFit="1" customWidth="1"/>
  </cols>
  <sheetData>
    <row r="1" spans="2:3" ht="15.75" x14ac:dyDescent="0.25">
      <c r="B1" s="13" t="s">
        <v>0</v>
      </c>
    </row>
    <row r="2" spans="2:3" ht="15.75" x14ac:dyDescent="0.25">
      <c r="B2" s="13" t="s">
        <v>109</v>
      </c>
    </row>
    <row r="3" spans="2:3" ht="15.75" x14ac:dyDescent="0.25">
      <c r="B3" s="13" t="s">
        <v>162</v>
      </c>
    </row>
    <row r="4" spans="2:3" ht="15.75" x14ac:dyDescent="0.25">
      <c r="B4" s="13"/>
    </row>
    <row r="5" spans="2:3" ht="15.75" x14ac:dyDescent="0.25">
      <c r="B5" s="25" t="s">
        <v>25</v>
      </c>
    </row>
    <row r="6" spans="2:3" x14ac:dyDescent="0.2">
      <c r="B6" s="151">
        <f>'Cover Page'!C7</f>
        <v>60054</v>
      </c>
    </row>
    <row r="7" spans="2:3" ht="15.75" customHeight="1" x14ac:dyDescent="0.25">
      <c r="B7" s="25" t="s">
        <v>9</v>
      </c>
      <c r="C7" s="343" t="s">
        <v>163</v>
      </c>
    </row>
    <row r="8" spans="2:3" ht="15.75" customHeight="1" x14ac:dyDescent="0.25">
      <c r="B8" s="243" t="str">
        <f>'Cover Page'!C8</f>
        <v>Aetna Life Insurance Company</v>
      </c>
      <c r="C8" s="288"/>
    </row>
    <row r="9" spans="2:3" ht="15.75" customHeight="1" x14ac:dyDescent="0.25">
      <c r="B9" s="32" t="s">
        <v>27</v>
      </c>
      <c r="C9" s="288"/>
    </row>
    <row r="10" spans="2:3" ht="15.75" customHeight="1" x14ac:dyDescent="0.25">
      <c r="B10" s="243">
        <f>'Cover Page'!C9</f>
        <v>0</v>
      </c>
      <c r="C10" s="288"/>
    </row>
    <row r="11" spans="2:3" ht="15.75" x14ac:dyDescent="0.25">
      <c r="B11" s="32" t="s">
        <v>4</v>
      </c>
    </row>
    <row r="12" spans="2:3" x14ac:dyDescent="0.2">
      <c r="B12" s="152" t="str">
        <f>'Cover Page'!C6</f>
        <v>2024</v>
      </c>
    </row>
    <row r="13" spans="2:3" ht="15.75" x14ac:dyDescent="0.25">
      <c r="B13" s="32"/>
    </row>
    <row r="14" spans="2:3" ht="15.75" x14ac:dyDescent="0.25">
      <c r="B14" s="32"/>
    </row>
    <row r="15" spans="2:3" s="11" customFormat="1" ht="15.75" x14ac:dyDescent="0.25">
      <c r="B15" s="32"/>
    </row>
    <row r="16" spans="2:3" s="11" customFormat="1" ht="16.5" thickBot="1" x14ac:dyDescent="0.3">
      <c r="B16" s="244"/>
      <c r="C16" s="331" t="s">
        <v>164</v>
      </c>
    </row>
    <row r="17" spans="2:3" s="11" customFormat="1" ht="48" thickBot="1" x14ac:dyDescent="0.25">
      <c r="B17" s="333" t="s">
        <v>165</v>
      </c>
      <c r="C17" s="336"/>
    </row>
    <row r="18" spans="2:3" s="11" customFormat="1" ht="47.25" x14ac:dyDescent="0.2">
      <c r="B18" s="330" t="s">
        <v>166</v>
      </c>
      <c r="C18" s="315"/>
    </row>
    <row r="19" spans="2:3" s="11" customFormat="1" x14ac:dyDescent="0.2">
      <c r="B19" s="309" t="s">
        <v>167</v>
      </c>
      <c r="C19" s="306"/>
    </row>
    <row r="20" spans="2:3" s="11" customFormat="1" x14ac:dyDescent="0.2">
      <c r="B20" s="308" t="s">
        <v>168</v>
      </c>
      <c r="C20" s="337"/>
    </row>
    <row r="21" spans="2:3" s="11" customFormat="1" x14ac:dyDescent="0.2">
      <c r="B21" s="310"/>
      <c r="C21" s="311"/>
    </row>
    <row r="22" spans="2:3" s="11" customFormat="1" x14ac:dyDescent="0.2">
      <c r="B22" s="310"/>
      <c r="C22" s="311"/>
    </row>
    <row r="23" spans="2:3" s="11" customFormat="1" x14ac:dyDescent="0.2">
      <c r="B23" s="310"/>
      <c r="C23" s="311"/>
    </row>
    <row r="24" spans="2:3" s="11" customFormat="1" x14ac:dyDescent="0.2">
      <c r="B24" s="310"/>
      <c r="C24" s="311"/>
    </row>
    <row r="25" spans="2:3" s="11" customFormat="1" x14ac:dyDescent="0.2">
      <c r="B25" s="310"/>
      <c r="C25" s="311"/>
    </row>
    <row r="26" spans="2:3" s="11" customFormat="1" x14ac:dyDescent="0.2">
      <c r="B26" s="310"/>
      <c r="C26" s="311"/>
    </row>
    <row r="27" spans="2:3" s="11" customFormat="1" x14ac:dyDescent="0.2">
      <c r="B27" s="310"/>
      <c r="C27" s="311"/>
    </row>
    <row r="28" spans="2:3" s="11" customFormat="1" x14ac:dyDescent="0.2">
      <c r="B28" s="310"/>
      <c r="C28" s="311"/>
    </row>
    <row r="29" spans="2:3" s="11" customFormat="1" x14ac:dyDescent="0.2">
      <c r="B29" s="310"/>
      <c r="C29" s="311"/>
    </row>
    <row r="30" spans="2:3" s="11" customFormat="1" x14ac:dyDescent="0.2">
      <c r="B30" s="310"/>
      <c r="C30" s="311"/>
    </row>
    <row r="31" spans="2:3" s="11" customFormat="1" x14ac:dyDescent="0.2">
      <c r="B31" s="312"/>
      <c r="C31" s="313"/>
    </row>
    <row r="32" spans="2:3" s="11" customFormat="1" ht="47.25" x14ac:dyDescent="0.25">
      <c r="B32" s="334" t="s">
        <v>169</v>
      </c>
      <c r="C32" s="314"/>
    </row>
    <row r="33" spans="2:3" s="11" customFormat="1" x14ac:dyDescent="0.2">
      <c r="B33" s="307" t="s">
        <v>170</v>
      </c>
      <c r="C33" s="332" t="s">
        <v>171</v>
      </c>
    </row>
    <row r="34" spans="2:3" s="11" customFormat="1" x14ac:dyDescent="0.2">
      <c r="B34" s="305"/>
      <c r="C34" s="306"/>
    </row>
    <row r="35" spans="2:3" s="11" customFormat="1" x14ac:dyDescent="0.2">
      <c r="B35" s="305"/>
      <c r="C35" s="306"/>
    </row>
    <row r="36" spans="2:3" s="11" customFormat="1" x14ac:dyDescent="0.2">
      <c r="B36" s="305"/>
      <c r="C36" s="306"/>
    </row>
    <row r="37" spans="2:3" s="11" customFormat="1" x14ac:dyDescent="0.2">
      <c r="B37" s="305"/>
      <c r="C37" s="306"/>
    </row>
    <row r="38" spans="2:3" s="11" customFormat="1" x14ac:dyDescent="0.2">
      <c r="B38" s="305"/>
      <c r="C38" s="306"/>
    </row>
    <row r="39" spans="2:3" s="11" customFormat="1" x14ac:dyDescent="0.2">
      <c r="B39" s="305"/>
      <c r="C39" s="306"/>
    </row>
    <row r="40" spans="2:3" s="11" customFormat="1" x14ac:dyDescent="0.2">
      <c r="B40" s="305"/>
      <c r="C40" s="306"/>
    </row>
    <row r="41" spans="2:3" s="11" customFormat="1" x14ac:dyDescent="0.2">
      <c r="B41" s="305"/>
      <c r="C41" s="306"/>
    </row>
    <row r="42" spans="2:3" s="11" customFormat="1" x14ac:dyDescent="0.2">
      <c r="B42" s="305"/>
      <c r="C42" s="306"/>
    </row>
    <row r="43" spans="2:3" s="11" customFormat="1" ht="15.75" thickBot="1" x14ac:dyDescent="0.25">
      <c r="B43" s="303"/>
      <c r="C43" s="304"/>
    </row>
    <row r="44" spans="2:3" s="11" customFormat="1" x14ac:dyDescent="0.2"/>
    <row r="45" spans="2:3" s="11" customFormat="1" ht="15.75" x14ac:dyDescent="0.25">
      <c r="B45" s="114" t="s">
        <v>68</v>
      </c>
    </row>
    <row r="46" spans="2:3" s="11" customFormat="1" ht="15.75" x14ac:dyDescent="0.25">
      <c r="B46" s="114" t="s">
        <v>17</v>
      </c>
    </row>
    <row r="47" spans="2:3" s="11" customFormat="1" ht="15.75" x14ac:dyDescent="0.25">
      <c r="B47" s="114" t="s">
        <v>69</v>
      </c>
    </row>
    <row r="48" spans="2:3" s="11" customFormat="1" ht="15.75" x14ac:dyDescent="0.25">
      <c r="B48" s="114" t="s">
        <v>70</v>
      </c>
    </row>
    <row r="49" spans="2:2" s="11" customFormat="1" ht="15.75" x14ac:dyDescent="0.25">
      <c r="B49" s="114" t="s">
        <v>71</v>
      </c>
    </row>
  </sheetData>
  <sheetProtection algorithmName="SHA-512" hashValue="5alMwQBZkdnuCPFAkLCPT/OtS1/nilzXKJlH9DB1/Ni48xQiuRp4X/Ia4qKUb0BzAlFdxLoHssCo39byJ5jR1g==" saltValue="pHRiOCW/6oKbuk5cqF2/Ew==" spinCount="100000" sheet="1" formatCells="0" formatColumns="0" formatRows="0"/>
  <pageMargins left="0.7" right="0.7" top="0.75" bottom="0.75" header="0.3" footer="0.3"/>
  <pageSetup scale="96" orientation="portrait" r:id="rId1"/>
  <headerFooter>
    <oddFooter>&amp;LMedical Loss Ratio Reporting Form&amp;R[&amp;A]</oddFooter>
  </headerFooter>
  <customProperties>
    <customPr name="_pios_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66"/>
    <pageSetUpPr fitToPage="1"/>
  </sheetPr>
  <dimension ref="B1:D27"/>
  <sheetViews>
    <sheetView zoomScale="80" zoomScaleNormal="80" workbookViewId="0">
      <selection activeCell="D13" sqref="D13"/>
    </sheetView>
  </sheetViews>
  <sheetFormatPr defaultColWidth="9.140625" defaultRowHeight="15" x14ac:dyDescent="0.2"/>
  <cols>
    <col min="1" max="1" width="1.85546875" style="10" customWidth="1"/>
    <col min="2" max="2" width="96.140625" style="12" customWidth="1"/>
    <col min="3" max="16384" width="9.140625" style="10"/>
  </cols>
  <sheetData>
    <row r="1" spans="2:4" ht="15.75" x14ac:dyDescent="0.25">
      <c r="B1" s="13" t="s">
        <v>172</v>
      </c>
    </row>
    <row r="2" spans="2:4" ht="26.25" x14ac:dyDescent="0.25">
      <c r="B2" s="13" t="s">
        <v>109</v>
      </c>
      <c r="D2" s="284" t="s">
        <v>173</v>
      </c>
    </row>
    <row r="3" spans="2:4" ht="15.75" x14ac:dyDescent="0.25">
      <c r="B3" s="13" t="s">
        <v>173</v>
      </c>
    </row>
    <row r="4" spans="2:4" ht="15.75" x14ac:dyDescent="0.25">
      <c r="B4" s="13"/>
    </row>
    <row r="5" spans="2:4" ht="15.75" x14ac:dyDescent="0.25">
      <c r="B5" s="25" t="s">
        <v>25</v>
      </c>
    </row>
    <row r="6" spans="2:4" ht="16.5" customHeight="1" x14ac:dyDescent="0.2">
      <c r="B6" s="151">
        <f>'Cover Page'!C7</f>
        <v>60054</v>
      </c>
    </row>
    <row r="7" spans="2:4" ht="15.75" customHeight="1" x14ac:dyDescent="0.25">
      <c r="B7" s="25" t="s">
        <v>9</v>
      </c>
      <c r="D7" s="342"/>
    </row>
    <row r="8" spans="2:4" ht="15.75" customHeight="1" x14ac:dyDescent="0.25">
      <c r="B8" s="243" t="str">
        <f>'Cover Page'!C8</f>
        <v>Aetna Life Insurance Company</v>
      </c>
    </row>
    <row r="9" spans="2:4" ht="15.75" customHeight="1" x14ac:dyDescent="0.25">
      <c r="B9" s="32" t="s">
        <v>27</v>
      </c>
    </row>
    <row r="10" spans="2:4" ht="15.75" customHeight="1" x14ac:dyDescent="0.25">
      <c r="B10" s="243">
        <f>'Cover Page'!C9</f>
        <v>0</v>
      </c>
    </row>
    <row r="11" spans="2:4" ht="15.75" x14ac:dyDescent="0.25">
      <c r="B11" s="32" t="s">
        <v>4</v>
      </c>
    </row>
    <row r="12" spans="2:4" x14ac:dyDescent="0.2">
      <c r="B12" s="152" t="str">
        <f>'Cover Page'!C6</f>
        <v>2024</v>
      </c>
    </row>
    <row r="13" spans="2:4" ht="15.75" x14ac:dyDescent="0.25">
      <c r="B13" s="245"/>
    </row>
    <row r="17" spans="2:2" s="12" customFormat="1" ht="15.75" thickBot="1" x14ac:dyDescent="0.25">
      <c r="B17" s="246" t="s">
        <v>174</v>
      </c>
    </row>
    <row r="18" spans="2:2" s="12" customFormat="1" ht="150.75" thickBot="1" x14ac:dyDescent="0.25">
      <c r="B18" s="335" t="s">
        <v>175</v>
      </c>
    </row>
    <row r="19" spans="2:2" s="12" customFormat="1" x14ac:dyDescent="0.2"/>
    <row r="20" spans="2:2" s="12" customFormat="1" x14ac:dyDescent="0.2"/>
    <row r="21" spans="2:2" s="12" customFormat="1" x14ac:dyDescent="0.2"/>
    <row r="22" spans="2:2" s="12" customFormat="1" x14ac:dyDescent="0.2"/>
    <row r="23" spans="2:2" s="12" customFormat="1" x14ac:dyDescent="0.2">
      <c r="B23" s="11" t="s">
        <v>176</v>
      </c>
    </row>
    <row r="24" spans="2:2" s="12" customFormat="1" x14ac:dyDescent="0.2"/>
    <row r="25" spans="2:2" s="12" customFormat="1" x14ac:dyDescent="0.2"/>
    <row r="26" spans="2:2" s="12" customFormat="1" x14ac:dyDescent="0.2"/>
    <row r="27" spans="2:2" s="12" customFormat="1" x14ac:dyDescent="0.2">
      <c r="B27" s="11" t="s">
        <v>177</v>
      </c>
    </row>
  </sheetData>
  <sheetProtection algorithmName="SHA-512" hashValue="Zlz5v4VkJZQOsKGtZEk+EnDLqgAYcGbt+ncn1DAHgG5izUayayCshL4cjwsGPN1oSwVrP0FYFVjfWsDVpUUX2A==" saltValue="uAe5eCVVJP9KikjcJ1yhZQ==" spinCount="100000" sheet="1" formatCells="0" formatColumns="0" formatRows="0"/>
  <pageMargins left="0.7" right="0.7" top="0.75" bottom="0.75" header="0.3" footer="0.3"/>
  <pageSetup orientation="landscape" r:id="rId1"/>
  <headerFooter>
    <oddFooter>&amp;LMedical Loss Ratio Reporting Form&amp;R[&amp;A]</oddFooter>
  </headerFooter>
  <customProperties>
    <customPr name="_pios_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256200AE1C5E442A312AF58F66A23B4" ma:contentTypeVersion="4" ma:contentTypeDescription="Create a new document." ma:contentTypeScope="" ma:versionID="2ca93dc6bdbad3dc38e20b52bf842177">
  <xsd:schema xmlns:xsd="http://www.w3.org/2001/XMLSchema" xmlns:xs="http://www.w3.org/2001/XMLSchema" xmlns:p="http://schemas.microsoft.com/office/2006/metadata/properties" xmlns:ns2="8a4c94ec-7d2c-4432-9bcf-f37aaa472d9c" targetNamespace="http://schemas.microsoft.com/office/2006/metadata/properties" ma:root="true" ma:fieldsID="386fec1b8225a4421fea350ffbf93960" ns2:_="">
    <xsd:import namespace="8a4c94ec-7d2c-4432-9bcf-f37aaa472d9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4c94ec-7d2c-4432-9bcf-f37aaa472d9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C4348B5-0C3D-4C1C-883F-28015589B9E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a4c94ec-7d2c-4432-9bcf-f37aaa472d9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2F82018-142B-42A4-86F9-6B0AC3B4FBB1}">
  <ds:schemaRefs>
    <ds:schemaRef ds:uri="http://schemas.microsoft.com/sharepoint/v3/contenttype/forms"/>
  </ds:schemaRefs>
</ds:datastoreItem>
</file>

<file path=customXml/itemProps3.xml><?xml version="1.0" encoding="utf-8"?>
<ds:datastoreItem xmlns:ds="http://schemas.openxmlformats.org/officeDocument/2006/customXml" ds:itemID="{5E05BA17-35B9-43F2-9C5D-E0D2E87424D9}">
  <ds:schemaRefs>
    <ds:schemaRef ds:uri="http://purl.org/dc/elements/1.1/"/>
    <ds:schemaRef ds:uri="http://schemas.microsoft.com/office/2006/metadata/properties"/>
    <ds:schemaRef ds:uri="http://purl.org/dc/terms/"/>
    <ds:schemaRef ds:uri="http://schemas.openxmlformats.org/package/2006/metadata/core-properties"/>
    <ds:schemaRef ds:uri="8a4c94ec-7d2c-4432-9bcf-f37aaa472d9c"/>
    <ds:schemaRef ds:uri="http://purl.org/dc/dcmitype/"/>
    <ds:schemaRef ds:uri="http://schemas.microsoft.com/office/2006/documentManagement/types"/>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10</vt:i4>
      </vt:variant>
    </vt:vector>
  </HeadingPairs>
  <TitlesOfParts>
    <vt:vector size="17" baseType="lpstr">
      <vt:lpstr>Cover Page</vt:lpstr>
      <vt:lpstr>Pt 1 Summary of Data</vt:lpstr>
      <vt:lpstr>Pt 2 Premium and Claims</vt:lpstr>
      <vt:lpstr>Pt 3 Expense Allocation</vt:lpstr>
      <vt:lpstr>Pt 4 MLR Calculation</vt:lpstr>
      <vt:lpstr>Pt 5 Additional Responses</vt:lpstr>
      <vt:lpstr>Attestation</vt:lpstr>
      <vt:lpstr>Attestation!Print_Area</vt:lpstr>
      <vt:lpstr>'Cover Page'!Print_Area</vt:lpstr>
      <vt:lpstr>'Pt 1 Summary of Data'!Print_Area</vt:lpstr>
      <vt:lpstr>'Pt 2 Premium and Claims'!Print_Area</vt:lpstr>
      <vt:lpstr>'Pt 3 Expense Allocation'!Print_Area</vt:lpstr>
      <vt:lpstr>'Pt 4 MLR Calculation'!Print_Area</vt:lpstr>
      <vt:lpstr>'Pt 5 Additional Responses'!Print_Area</vt:lpstr>
      <vt:lpstr>'Pt 1 Summary of Data'!Print_Titles</vt:lpstr>
      <vt:lpstr>'Pt 2 Premium and Claims'!Print_Titles</vt:lpstr>
      <vt:lpstr>'Pt 4 MLR Calculation'!Print_Titles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2014-04-29T18:43:25Z</dcterms:created>
  <dcterms:modified xsi:type="dcterms:W3CDTF">2025-07-29T13:34:01Z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y fmtid="{D5CDD505-2E9C-101B-9397-08002B2CF9AE}" pid="5" name="MSIP_Label_1ecdf243-b9b0-4f63-8694-76742e4201b7_Enabled">
    <vt:lpwstr>true</vt:lpwstr>
  </property>
  <property fmtid="{D5CDD505-2E9C-101B-9397-08002B2CF9AE}" pid="6" name="MSIP_Label_1ecdf243-b9b0-4f63-8694-76742e4201b7_SetDate">
    <vt:lpwstr>2025-06-19T12:23:14Z</vt:lpwstr>
  </property>
  <property fmtid="{D5CDD505-2E9C-101B-9397-08002B2CF9AE}" pid="7" name="MSIP_Label_1ecdf243-b9b0-4f63-8694-76742e4201b7_Method">
    <vt:lpwstr>Standard</vt:lpwstr>
  </property>
  <property fmtid="{D5CDD505-2E9C-101B-9397-08002B2CF9AE}" pid="8" name="MSIP_Label_1ecdf243-b9b0-4f63-8694-76742e4201b7_Name">
    <vt:lpwstr>Proprietary general</vt:lpwstr>
  </property>
  <property fmtid="{D5CDD505-2E9C-101B-9397-08002B2CF9AE}" pid="9" name="MSIP_Label_1ecdf243-b9b0-4f63-8694-76742e4201b7_SiteId">
    <vt:lpwstr>fabb61b8-3afe-4e75-b934-a47f782b8cd7</vt:lpwstr>
  </property>
  <property fmtid="{D5CDD505-2E9C-101B-9397-08002B2CF9AE}" pid="10" name="MSIP_Label_1ecdf243-b9b0-4f63-8694-76742e4201b7_ActionId">
    <vt:lpwstr>6a641c6b-1c23-4550-b5c4-733ec87c7fe2</vt:lpwstr>
  </property>
  <property fmtid="{D5CDD505-2E9C-101B-9397-08002B2CF9AE}" pid="11" name="MSIP_Label_1ecdf243-b9b0-4f63-8694-76742e4201b7_ContentBits">
    <vt:lpwstr>0</vt:lpwstr>
  </property>
  <property fmtid="{D5CDD505-2E9C-101B-9397-08002B2CF9AE}" pid="12" name="ContentTypeId">
    <vt:lpwstr>0x0101000256200AE1C5E442A312AF58F66A23B4</vt:lpwstr>
  </property>
</Properties>
</file>