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0E03A97A-CA00-4C9F-B16A-F443605BA0B5}" xr6:coauthVersionLast="47" xr6:coauthVersionMax="47" xr10:uidLastSave="{00000000-0000-0000-0000-000000000000}"/>
  <bookViews>
    <workbookView xWindow="2868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<sst xmlns="http://schemas.openxmlformats.org/spreadsheetml/2006/main" count="330" uniqueCount="190">
  <si>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</si>
  <si>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</si>
  <si>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</si>
  <si>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</si>
  <si>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</si>
  <si>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</si>
  <si>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</si>
  <si>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</si>
  <si>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</si>
  <si>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</si>
  <si>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</si>
  <si>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</si>
  <si>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</si>
  <si>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</si>
  <si>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</si>
  <si>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</si>
  <si>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</si>
  <si>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</si>
  <si>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</si>
  <si>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</si>
  <si>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</si>
  <si>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</si>
  <si>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</si>
  <si>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</si>
  <si>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</si>
  <si>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</si>
  <si>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</si>
  <si>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</si>
  <si>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</si>
  <si>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</si>
  <si>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</si>
  <si>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</si>
  <si>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</si>
  <si>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</si>
  <si>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</si>
  <si>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</si>
  <si>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</si>
  <si>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</si>
  <si>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</si>
  <si>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</si>
  <si>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</si>
  <si>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</si>
  <si>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</si>
  <si>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</si>
  <si>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</si>
  <si>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</si>
  <si>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</si>
  <si>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</si>
  <si>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</si>
  <si>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</si>
  <si>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</si>
  <si>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</si>
  <si>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</si>
  <si>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</si>
  <si>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</si>
  <si>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</si>
  <si>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</si>
  <si>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</si>
  <si>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</si>
  <si>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</si>
  <si>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</si>
  <si>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</si>
  <si>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</si>
  <si>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</si>
  <si>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</si>
  <si>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</si>
  <si>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</si>
  <si>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</si>
  <si>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</si>
  <si>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</si>
  <si>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</si>
  <si>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</si>
  <si>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</si>
  <si>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</si>
  <si>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</si>
  <si>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</si>
  <si>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</si>
  <si>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</si>
  <si>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</si>
  <si>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</si>
  <si>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</si>
  <si>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</si>
  <si>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</si>
  <si>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</si>
  <si>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</si>
  <si>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</si>
  <si>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</si>
  <si>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</si>
  <si>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</si>
  <si>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</si>
  <si>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</si>
  <si>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</si>
  <si>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</si>
  <si>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</si>
  <si>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</si>
  <si>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</si>
  <si>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</si>
  <si>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</si>
  <si>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</si>
  <si>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</si>
  <si>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</si>
  <si>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</si>
  <si>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</si>
  <si>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</si>
  <si>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</si>
  <si>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</si>
  <si>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</si>
  <si>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</si>
  <si>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</si>
  <si>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</si>
  <si>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</si>
  <si>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</si>
  <si>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</si>
  <si>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</si>
  <si>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</si>
  <si>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</si>
  <si>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</si>
  <si>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</si>
  <si>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</si>
  <si>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</si>
  <si>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</si>
  <si>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</si>
  <si>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</si>
  <si>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</si>
  <si>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</si>
  <si>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</si>
  <si>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</si>
  <si>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</si>
  <si>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</si>
  <si>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</si>
  <si>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</si>
  <si>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</si>
  <si>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</si>
  <si>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</si>
  <si>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</si>
  <si>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</si>
  <si>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</si>
  <si>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</si>
  <si>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</si>
  <si>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</si>
  <si>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</si>
  <si>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</si>
  <si>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</si>
  <si>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</si>
  <si>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</si>
  <si>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</si>
  <si>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</si>
  <si>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</si>
  <si>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</si>
  <si>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</si>
  <si>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</si>
  <si>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</si>
  <si>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</si>
  <si>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</si>
  <si>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</si>
  <si>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</si>
  <si>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</si>
  <si>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</si>
  <si>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</si>
  <si>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</si>
  <si>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</si>
  <si>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Mid-West National Life Insurance Company of Tennessee</t>
  </si>
  <si>
    <t>No</t>
  </si>
  <si>
    <t>Paid Claims - Adjudicated claim activity for fee for service claims from source system</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</si>
  <si>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</si>
  <si>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</si>
  <si>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</si>
  <si>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</si>
  <si>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</si>
  <si>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</si>
  <si>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</si>
  <si>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</si>
  <si>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</si>
  <si>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Other Federal Taxes (other than income tax) and assessments deductible from premium</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</si>
  <si>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</si>
  <si>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</si>
  <si>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</si>
  <si>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</si>
  <si>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</si>
  <si>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</si>
  <si>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</si>
  <si>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</si>
  <si>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</si>
  <si>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</si>
  <si>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</si>
  <si>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</si>
  <si>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</si>
  <si>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Federal Income Tax</t>
  </si>
  <si>
    <t>Federal income tax, excluding tax on investment income and the MLR rebate, is allocated across each state and column (line of business) based on the respective portion of pre-tax income or loss to the issuer’s total pre-tax income or loss.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</si>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</sst>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78" xfId="324" applyFont="1" applyBorder="1" applyAlignment="1" applyProtection="1">
      <alignment wrapText="1"/>
      <protection locked="0"/>
    </xf>
    <xf numFmtId="0" fontId="30" fillId="0" borderId="75" xfId="324" applyFont="1" applyBorder="1" applyAlignment="1" applyProtection="1">
      <alignment horizontal="left" wrapText="1" indent="3"/>
      <protection locked="0"/>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166" fontId="30" fillId="0" borderId="43" xfId="81" applyNumberFormat="1" applyFont="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7030A0"/>
  </sheetPr>
  <dimension ref="A1:C23"/>
  <sheetViews>
    <sheetView tabSelected="1" zoomScaleNormal="100" workbookViewId="0">
      <selection activeCell="C22" sqref="C22"/>
    </sheetView>
  </sheetViews>
  <sheetFormatPr defaultColWidth="9.1796875" defaultRowHeight="15.5" x14ac:dyDescent="0.35"/>
  <cols>
    <col min="1" max="1" width="2.453125" style="25" bestFit="1" customWidth="1"/>
    <col min="2" max="2" width="70.453125" style="25" bestFit="1" customWidth="1"/>
    <col min="3" max="3" width="62.1796875" style="25" bestFit="1"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33" t="s">
        <v>161</v>
      </c>
    </row>
    <row r="9" spans="1:3" x14ac:dyDescent="0.35">
      <c r="A9" s="31" t="s">
        <v>3</v>
      </c>
      <c r="B9" s="32" t="s">
        <v>89</v>
      </c>
      <c r="C9" s="33" t="s">
        <v>189</v>
      </c>
    </row>
    <row r="10" spans="1:3" ht="16" thickBot="1" x14ac:dyDescent="0.4">
      <c r="A10" s="35" t="s">
        <v>4</v>
      </c>
      <c r="B10" s="36" t="s">
        <v>86</v>
      </c>
      <c r="C10" s="413"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19" zoomScale="70" zoomScaleNormal="70" workbookViewId="0">
      <selection activeCell="E54" sqref="E54"/>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Mid-West National Life Insurance Company of Tennessee</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t="str">
        <f>'Cover Page'!C9</f>
        <v>N/A</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2022</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162754.32</v>
      </c>
      <c r="L21" s="78">
        <f>'Pt 2 Premium and Claims'!L22+'Pt 2 Premium and Claims'!L23-'Pt 2 Premium and Claims'!L24-'Pt 2 Premium and Claims'!L25</f>
        <v>164039.07</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75980.48000000001</v>
      </c>
      <c r="L24" s="78">
        <f>'Pt 2 Premium and Claims'!L51</f>
        <v>59596.92</v>
      </c>
      <c r="M24" s="77">
        <f>'Pt 2 Premium and Claims'!M51</f>
        <v>0</v>
      </c>
      <c r="N24" s="78">
        <f>'Pt 2 Premium and Claims'!N51</f>
        <v>0</v>
      </c>
      <c r="O24" s="77">
        <f>'Pt 2 Premium and Claims'!O51</f>
        <v>0</v>
      </c>
      <c r="P24" s="78">
        <f>'Pt 2 Premium and Claims'!P51</f>
        <v>0</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6539.2256783945004</v>
      </c>
      <c r="L28" s="101">
        <v>6539.2256783945004</v>
      </c>
      <c r="M28" s="99"/>
      <c r="N28" s="98"/>
      <c r="O28" s="99"/>
      <c r="P28" s="101"/>
    </row>
    <row r="29" spans="2:16" s="37" customFormat="1" ht="31" x14ac:dyDescent="0.35">
      <c r="B29" s="90"/>
      <c r="C29" s="94"/>
      <c r="D29" s="395" t="s">
        <v>67</v>
      </c>
      <c r="E29" s="99"/>
      <c r="F29" s="101"/>
      <c r="G29" s="97"/>
      <c r="H29" s="98"/>
      <c r="I29" s="99"/>
      <c r="J29" s="100"/>
      <c r="K29" s="99"/>
      <c r="L29" s="101"/>
      <c r="M29" s="99"/>
      <c r="N29" s="98"/>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17909</v>
      </c>
      <c r="L31" s="101">
        <v>17909</v>
      </c>
      <c r="M31" s="99"/>
      <c r="N31" s="98"/>
      <c r="O31" s="99"/>
      <c r="P31" s="101"/>
    </row>
    <row r="32" spans="2:16" x14ac:dyDescent="0.35">
      <c r="B32" s="75"/>
      <c r="C32" s="94"/>
      <c r="D32" s="393" t="s">
        <v>104</v>
      </c>
      <c r="E32" s="99"/>
      <c r="F32" s="101"/>
      <c r="G32" s="97"/>
      <c r="H32" s="98"/>
      <c r="I32" s="99"/>
      <c r="J32" s="100"/>
      <c r="K32" s="99">
        <v>4068.8580000000002</v>
      </c>
      <c r="L32" s="101">
        <v>4068.8580000000002</v>
      </c>
      <c r="M32" s="99"/>
      <c r="N32" s="98"/>
      <c r="O32" s="99"/>
      <c r="P32" s="101"/>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c r="L34" s="101"/>
      <c r="M34" s="99"/>
      <c r="N34" s="98"/>
      <c r="O34" s="99"/>
      <c r="P34" s="101"/>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28517.083678394501</v>
      </c>
      <c r="L35" s="104">
        <f t="shared" si="0"/>
        <v>28517.083678394501</v>
      </c>
      <c r="M35" s="103">
        <f t="shared" si="0"/>
        <v>0</v>
      </c>
      <c r="N35" s="104">
        <f t="shared" si="0"/>
        <v>0</v>
      </c>
      <c r="O35" s="103">
        <f t="shared" si="0"/>
        <v>0</v>
      </c>
      <c r="P35" s="104">
        <f t="shared" si="0"/>
        <v>0</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c r="L38" s="101"/>
      <c r="M38" s="99"/>
      <c r="N38" s="101"/>
      <c r="O38" s="99"/>
      <c r="P38" s="101"/>
    </row>
    <row r="39" spans="2:16" x14ac:dyDescent="0.35">
      <c r="B39" s="107"/>
      <c r="C39" s="94">
        <v>4.2</v>
      </c>
      <c r="D39" s="393" t="s">
        <v>19</v>
      </c>
      <c r="E39" s="99"/>
      <c r="F39" s="101"/>
      <c r="G39" s="97"/>
      <c r="H39" s="101"/>
      <c r="I39" s="99"/>
      <c r="J39" s="101"/>
      <c r="K39" s="99">
        <v>18305.03</v>
      </c>
      <c r="L39" s="101">
        <v>18305.03</v>
      </c>
      <c r="M39" s="99"/>
      <c r="N39" s="101"/>
      <c r="O39" s="99"/>
      <c r="P39" s="101"/>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c r="L41" s="101"/>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v>40494.710000000006</v>
      </c>
      <c r="L43" s="97">
        <v>40494.710000000006</v>
      </c>
      <c r="M43" s="102"/>
      <c r="N43" s="97"/>
      <c r="O43" s="102"/>
      <c r="P43" s="403"/>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58799.740000000005</v>
      </c>
      <c r="L44" s="104">
        <f t="shared" si="1"/>
        <v>58799.740000000005</v>
      </c>
      <c r="M44" s="103">
        <f t="shared" si="1"/>
        <v>0</v>
      </c>
      <c r="N44" s="104">
        <f t="shared" si="1"/>
        <v>0</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738</v>
      </c>
      <c r="L47" s="113">
        <v>738</v>
      </c>
      <c r="M47" s="112"/>
      <c r="N47" s="113"/>
      <c r="O47" s="112"/>
      <c r="P47" s="389"/>
    </row>
    <row r="48" spans="2:16" s="37" customFormat="1" x14ac:dyDescent="0.35">
      <c r="B48" s="90"/>
      <c r="C48" s="94">
        <v>5.2</v>
      </c>
      <c r="D48" s="393" t="s">
        <v>27</v>
      </c>
      <c r="E48" s="112"/>
      <c r="F48" s="404"/>
      <c r="G48" s="113"/>
      <c r="H48" s="113"/>
      <c r="I48" s="112"/>
      <c r="J48" s="113"/>
      <c r="K48" s="112">
        <v>9567</v>
      </c>
      <c r="L48" s="113">
        <v>9567</v>
      </c>
      <c r="M48" s="112"/>
      <c r="N48" s="113"/>
      <c r="O48" s="112"/>
      <c r="P48" s="114"/>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797.25</v>
      </c>
      <c r="L49" s="116">
        <f t="shared" si="2"/>
        <v>797.25</v>
      </c>
      <c r="M49" s="115">
        <f>M48/12</f>
        <v>0</v>
      </c>
      <c r="N49" s="116">
        <f>N48/12</f>
        <v>0</v>
      </c>
      <c r="O49" s="115">
        <f t="shared" si="2"/>
        <v>0</v>
      </c>
      <c r="P49" s="116">
        <f t="shared" si="2"/>
        <v>0</v>
      </c>
    </row>
    <row r="50" spans="2:16" ht="45" customHeight="1" x14ac:dyDescent="0.35">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v>10403.553087158776</v>
      </c>
      <c r="F52" s="133"/>
      <c r="G52" s="133"/>
      <c r="H52" s="133"/>
      <c r="I52" s="133"/>
      <c r="J52" s="133"/>
      <c r="K52" s="127"/>
      <c r="L52" s="133"/>
      <c r="M52" s="133"/>
      <c r="N52" s="133"/>
      <c r="O52" s="133"/>
      <c r="P52" s="134"/>
    </row>
    <row r="53" spans="2:16" ht="16" thickBot="1" x14ac:dyDescent="0.4">
      <c r="B53" s="135" t="s">
        <v>57</v>
      </c>
      <c r="C53" s="136" t="s">
        <v>129</v>
      </c>
      <c r="D53" s="137"/>
      <c r="E53" s="138">
        <v>0</v>
      </c>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4" priority="85" stopIfTrue="1" operator="lessThan">
      <formula>0</formula>
    </cfRule>
  </conditionalFormatting>
  <conditionalFormatting sqref="K28:K29 K31:K34 M28:M29 M31:M34 O28:O29 O31:O34">
    <cfRule type="cellIs" dxfId="93" priority="54" stopIfTrue="1" operator="lessThan">
      <formula>0</formula>
    </cfRule>
  </conditionalFormatting>
  <conditionalFormatting sqref="G35:H35">
    <cfRule type="cellIs" dxfId="92" priority="26" stopIfTrue="1" operator="lessThan">
      <formula>0</formula>
    </cfRule>
  </conditionalFormatting>
  <conditionalFormatting sqref="I35:J35">
    <cfRule type="cellIs" dxfId="91" priority="25" stopIfTrue="1" operator="lessThan">
      <formula>0</formula>
    </cfRule>
  </conditionalFormatting>
  <conditionalFormatting sqref="K35:L35">
    <cfRule type="cellIs" dxfId="90" priority="24" stopIfTrue="1" operator="lessThan">
      <formula>0</formula>
    </cfRule>
  </conditionalFormatting>
  <conditionalFormatting sqref="M35:N35">
    <cfRule type="cellIs" dxfId="89" priority="23" stopIfTrue="1" operator="lessThan">
      <formula>0</formula>
    </cfRule>
  </conditionalFormatting>
  <conditionalFormatting sqref="O35:P35">
    <cfRule type="cellIs" dxfId="88" priority="22" stopIfTrue="1" operator="lessThan">
      <formula>0</formula>
    </cfRule>
  </conditionalFormatting>
  <conditionalFormatting sqref="G38:G39 I38:I39 K38:K39 M38:M39 O38:O39">
    <cfRule type="cellIs" dxfId="87" priority="21" stopIfTrue="1" operator="lessThan">
      <formula>0</formula>
    </cfRule>
  </conditionalFormatting>
  <conditionalFormatting sqref="F43">
    <cfRule type="cellIs" dxfId="86" priority="20" stopIfTrue="1" operator="lessThan">
      <formula>0</formula>
    </cfRule>
  </conditionalFormatting>
  <conditionalFormatting sqref="E43">
    <cfRule type="cellIs" dxfId="85" priority="18" stopIfTrue="1" operator="lessThan">
      <formula>0</formula>
    </cfRule>
  </conditionalFormatting>
  <conditionalFormatting sqref="H43 J43 L43 N43">
    <cfRule type="cellIs" dxfId="84" priority="16" stopIfTrue="1" operator="lessThan">
      <formula>0</formula>
    </cfRule>
  </conditionalFormatting>
  <conditionalFormatting sqref="G43 I43 K43 M43 O43">
    <cfRule type="cellIs" dxfId="83" priority="15" stopIfTrue="1" operator="lessThan">
      <formula>0</formula>
    </cfRule>
  </conditionalFormatting>
  <conditionalFormatting sqref="G41:G42 I41:I42 K41:K42 M41:M42 O41:O42">
    <cfRule type="cellIs" dxfId="82" priority="14" stopIfTrue="1" operator="lessThan">
      <formula>0</formula>
    </cfRule>
  </conditionalFormatting>
  <conditionalFormatting sqref="G47:O48">
    <cfRule type="cellIs" dxfId="81" priority="13" stopIfTrue="1" operator="lessThan">
      <formula>0</formula>
    </cfRule>
  </conditionalFormatting>
  <conditionalFormatting sqref="F44">
    <cfRule type="cellIs" dxfId="80" priority="12" stopIfTrue="1" operator="lessThan">
      <formula>0</formula>
    </cfRule>
  </conditionalFormatting>
  <conditionalFormatting sqref="G44">
    <cfRule type="cellIs" dxfId="79" priority="11" stopIfTrue="1" operator="lessThan">
      <formula>0</formula>
    </cfRule>
  </conditionalFormatting>
  <conditionalFormatting sqref="H44">
    <cfRule type="cellIs" dxfId="78" priority="10" stopIfTrue="1" operator="lessThan">
      <formula>0</formula>
    </cfRule>
  </conditionalFormatting>
  <conditionalFormatting sqref="I44">
    <cfRule type="cellIs" dxfId="77" priority="9" stopIfTrue="1" operator="lessThan">
      <formula>0</formula>
    </cfRule>
  </conditionalFormatting>
  <conditionalFormatting sqref="J44">
    <cfRule type="cellIs" dxfId="76" priority="8" stopIfTrue="1" operator="lessThan">
      <formula>0</formula>
    </cfRule>
  </conditionalFormatting>
  <conditionalFormatting sqref="K44">
    <cfRule type="cellIs" dxfId="75" priority="7" stopIfTrue="1" operator="lessThan">
      <formula>0</formula>
    </cfRule>
  </conditionalFormatting>
  <conditionalFormatting sqref="L44">
    <cfRule type="cellIs" dxfId="74" priority="6" stopIfTrue="1" operator="lessThan">
      <formula>0</formula>
    </cfRule>
  </conditionalFormatting>
  <conditionalFormatting sqref="M44">
    <cfRule type="cellIs" dxfId="73" priority="5" stopIfTrue="1" operator="lessThan">
      <formula>0</formula>
    </cfRule>
  </conditionalFormatting>
  <conditionalFormatting sqref="N44">
    <cfRule type="cellIs" dxfId="72" priority="4" stopIfTrue="1" operator="lessThan">
      <formula>0</formula>
    </cfRule>
  </conditionalFormatting>
  <conditionalFormatting sqref="O44">
    <cfRule type="cellIs" dxfId="71" priority="3" stopIfTrue="1" operator="lessThan">
      <formula>0</formula>
    </cfRule>
  </conditionalFormatting>
  <conditionalFormatting sqref="P44">
    <cfRule type="cellIs" dxfId="70" priority="2" stopIfTrue="1" operator="lessThan">
      <formula>0</formula>
    </cfRule>
  </conditionalFormatting>
  <conditionalFormatting sqref="P43">
    <cfRule type="cellIs" dxfId="69"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3" zoomScale="70" zoomScaleNormal="70" workbookViewId="0">
      <selection activeCell="K51" sqref="K51"/>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Mid-West National Life Insurance Company of Tennessee</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t="str">
        <f>'Cover Page'!C9</f>
        <v>N/A</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2022</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162587.57</v>
      </c>
      <c r="L22" s="155">
        <v>163872.32000000001</v>
      </c>
      <c r="M22" s="154"/>
      <c r="N22" s="155"/>
      <c r="O22" s="154"/>
      <c r="P22" s="155"/>
    </row>
    <row r="23" spans="1:16" s="25" customFormat="1" x14ac:dyDescent="0.35">
      <c r="A23" s="37"/>
      <c r="B23" s="75"/>
      <c r="C23" s="76">
        <v>1.2</v>
      </c>
      <c r="D23" s="393" t="s">
        <v>16</v>
      </c>
      <c r="E23" s="154"/>
      <c r="F23" s="155"/>
      <c r="G23" s="154"/>
      <c r="H23" s="155"/>
      <c r="I23" s="154"/>
      <c r="J23" s="155"/>
      <c r="K23" s="154">
        <v>828.75</v>
      </c>
      <c r="L23" s="155">
        <v>828.75</v>
      </c>
      <c r="M23" s="154"/>
      <c r="N23" s="155"/>
      <c r="O23" s="154"/>
      <c r="P23" s="155"/>
    </row>
    <row r="24" spans="1:16" s="25" customFormat="1" x14ac:dyDescent="0.35">
      <c r="A24" s="37"/>
      <c r="B24" s="75"/>
      <c r="C24" s="76">
        <v>1.3</v>
      </c>
      <c r="D24" s="393" t="s">
        <v>34</v>
      </c>
      <c r="E24" s="154"/>
      <c r="F24" s="155"/>
      <c r="G24" s="154"/>
      <c r="H24" s="155"/>
      <c r="I24" s="154"/>
      <c r="J24" s="155"/>
      <c r="K24" s="154">
        <v>662</v>
      </c>
      <c r="L24" s="155">
        <v>662</v>
      </c>
      <c r="M24" s="154"/>
      <c r="N24" s="155"/>
      <c r="O24" s="154"/>
      <c r="P24" s="155"/>
    </row>
    <row r="25" spans="1:16" s="25" customFormat="1" x14ac:dyDescent="0.35">
      <c r="A25" s="37"/>
      <c r="B25" s="75"/>
      <c r="C25" s="76">
        <v>1.4</v>
      </c>
      <c r="D25" s="393" t="s">
        <v>17</v>
      </c>
      <c r="E25" s="154"/>
      <c r="F25" s="155"/>
      <c r="G25" s="154"/>
      <c r="H25" s="155"/>
      <c r="I25" s="154"/>
      <c r="J25" s="155"/>
      <c r="K25" s="154"/>
      <c r="L25" s="155"/>
      <c r="M25" s="154"/>
      <c r="N25" s="155"/>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73718.820000000007</v>
      </c>
      <c r="L29" s="164"/>
      <c r="M29" s="154"/>
      <c r="N29" s="164"/>
      <c r="O29" s="154"/>
      <c r="P29" s="164"/>
    </row>
    <row r="30" spans="1:16" s="25" customFormat="1" ht="28.5" customHeight="1" x14ac:dyDescent="0.35">
      <c r="A30" s="37"/>
      <c r="B30" s="75"/>
      <c r="C30" s="76"/>
      <c r="D30" s="395" t="s">
        <v>54</v>
      </c>
      <c r="E30" s="165"/>
      <c r="F30" s="155"/>
      <c r="G30" s="165"/>
      <c r="H30" s="155"/>
      <c r="I30" s="165"/>
      <c r="J30" s="155"/>
      <c r="K30" s="165"/>
      <c r="L30" s="420">
        <v>59008.25</v>
      </c>
      <c r="M30" s="165"/>
      <c r="N30" s="155"/>
      <c r="O30" s="165"/>
      <c r="P30" s="155"/>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9936.5400000000009</v>
      </c>
      <c r="L32" s="164"/>
      <c r="M32" s="154"/>
      <c r="N32" s="166"/>
      <c r="O32" s="154"/>
      <c r="P32" s="164"/>
    </row>
    <row r="33" spans="1:16" s="37" customFormat="1" ht="31" x14ac:dyDescent="0.35">
      <c r="B33" s="90"/>
      <c r="C33" s="76"/>
      <c r="D33" s="395" t="s">
        <v>44</v>
      </c>
      <c r="E33" s="165"/>
      <c r="F33" s="155"/>
      <c r="G33" s="165"/>
      <c r="H33" s="167"/>
      <c r="I33" s="165"/>
      <c r="J33" s="155"/>
      <c r="K33" s="165"/>
      <c r="L33" s="420">
        <v>588.66999999999996</v>
      </c>
      <c r="M33" s="165"/>
      <c r="N33" s="167"/>
      <c r="O33" s="165"/>
      <c r="P33" s="155"/>
    </row>
    <row r="34" spans="1:16" s="25" customFormat="1" x14ac:dyDescent="0.35">
      <c r="A34" s="37"/>
      <c r="B34" s="75"/>
      <c r="C34" s="76">
        <v>2.2999999999999998</v>
      </c>
      <c r="D34" s="393" t="s">
        <v>28</v>
      </c>
      <c r="E34" s="154"/>
      <c r="F34" s="164"/>
      <c r="G34" s="154"/>
      <c r="H34" s="166"/>
      <c r="I34" s="154"/>
      <c r="J34" s="164"/>
      <c r="K34" s="154">
        <v>7674.88</v>
      </c>
      <c r="L34" s="164"/>
      <c r="M34" s="154"/>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75980.48000000001</v>
      </c>
      <c r="L51" s="104">
        <f>L30+L33+L37+L41+L44+L47+L48+L50</f>
        <v>59596.92</v>
      </c>
      <c r="M51" s="103">
        <f>M29+M32-M34+M36-M38+M40+M43-M45+M47+M48-M49+M50</f>
        <v>0</v>
      </c>
      <c r="N51" s="104">
        <f>N30+N33+N37+N41+N44+N47+N48+N50</f>
        <v>0</v>
      </c>
      <c r="O51" s="103">
        <f>O29+O32-O34+O36-O38+O40+O43-O45+O47+O48-O49+O50</f>
        <v>0</v>
      </c>
      <c r="P51" s="104">
        <f>P30+P33+P37+P41+P44+P47+P48+P50</f>
        <v>0</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8" priority="127" stopIfTrue="1" operator="lessThan">
      <formula>0</formula>
    </cfRule>
  </conditionalFormatting>
  <conditionalFormatting sqref="O49 O45 M45 M49 K45 K49 K40 M40 O40 O38 M38 K38 K34 M34 O34 L41 N41 P41 K32 M32 O32 K36 M36 O36 N33 P33 L37 N37 P37 L44 N44 P44">
    <cfRule type="cellIs" dxfId="67" priority="51" stopIfTrue="1" operator="lessThan">
      <formula>0</formula>
    </cfRule>
  </conditionalFormatting>
  <conditionalFormatting sqref="G22:G25">
    <cfRule type="cellIs" dxfId="66" priority="48" stopIfTrue="1" operator="lessThan">
      <formula>0</formula>
    </cfRule>
  </conditionalFormatting>
  <conditionalFormatting sqref="I22:I25">
    <cfRule type="cellIs" dxfId="65" priority="47" stopIfTrue="1" operator="lessThan">
      <formula>0</formula>
    </cfRule>
  </conditionalFormatting>
  <conditionalFormatting sqref="K22:K25">
    <cfRule type="cellIs" dxfId="64" priority="46" stopIfTrue="1" operator="lessThan">
      <formula>0</formula>
    </cfRule>
  </conditionalFormatting>
  <conditionalFormatting sqref="M22:M25">
    <cfRule type="cellIs" dxfId="63" priority="45" stopIfTrue="1" operator="lessThan">
      <formula>0</formula>
    </cfRule>
  </conditionalFormatting>
  <conditionalFormatting sqref="O22:O25">
    <cfRule type="cellIs" dxfId="62" priority="44" stopIfTrue="1" operator="lessThan">
      <formula>0</formula>
    </cfRule>
  </conditionalFormatting>
  <conditionalFormatting sqref="G29 H30">
    <cfRule type="cellIs" dxfId="61" priority="43" stopIfTrue="1" operator="lessThan">
      <formula>0</formula>
    </cfRule>
  </conditionalFormatting>
  <conditionalFormatting sqref="I29 J30">
    <cfRule type="cellIs" dxfId="60" priority="42" stopIfTrue="1" operator="lessThan">
      <formula>0</formula>
    </cfRule>
  </conditionalFormatting>
  <conditionalFormatting sqref="K29">
    <cfRule type="cellIs" dxfId="59" priority="41" stopIfTrue="1" operator="lessThan">
      <formula>0</formula>
    </cfRule>
  </conditionalFormatting>
  <conditionalFormatting sqref="M29 N30">
    <cfRule type="cellIs" dxfId="58" priority="40" stopIfTrue="1" operator="lessThan">
      <formula>0</formula>
    </cfRule>
  </conditionalFormatting>
  <conditionalFormatting sqref="O29 P30">
    <cfRule type="cellIs" dxfId="57" priority="39" stopIfTrue="1" operator="lessThan">
      <formula>0</formula>
    </cfRule>
  </conditionalFormatting>
  <conditionalFormatting sqref="F22">
    <cfRule type="cellIs" dxfId="56" priority="38" stopIfTrue="1" operator="lessThan">
      <formula>0</formula>
    </cfRule>
  </conditionalFormatting>
  <conditionalFormatting sqref="F23">
    <cfRule type="cellIs" dxfId="55" priority="37" stopIfTrue="1" operator="lessThan">
      <formula>0</formula>
    </cfRule>
  </conditionalFormatting>
  <conditionalFormatting sqref="F24">
    <cfRule type="cellIs" dxfId="54" priority="36" stopIfTrue="1" operator="lessThan">
      <formula>0</formula>
    </cfRule>
  </conditionalFormatting>
  <conditionalFormatting sqref="F25">
    <cfRule type="cellIs" dxfId="53" priority="35" stopIfTrue="1" operator="lessThan">
      <formula>0</formula>
    </cfRule>
  </conditionalFormatting>
  <conditionalFormatting sqref="H22">
    <cfRule type="cellIs" dxfId="52" priority="34" stopIfTrue="1" operator="lessThan">
      <formula>0</formula>
    </cfRule>
  </conditionalFormatting>
  <conditionalFormatting sqref="H23">
    <cfRule type="cellIs" dxfId="51" priority="33" stopIfTrue="1" operator="lessThan">
      <formula>0</formula>
    </cfRule>
  </conditionalFormatting>
  <conditionalFormatting sqref="H24">
    <cfRule type="cellIs" dxfId="50" priority="32" stopIfTrue="1" operator="lessThan">
      <formula>0</formula>
    </cfRule>
  </conditionalFormatting>
  <conditionalFormatting sqref="H25">
    <cfRule type="cellIs" dxfId="49" priority="31" stopIfTrue="1" operator="lessThan">
      <formula>0</formula>
    </cfRule>
  </conditionalFormatting>
  <conditionalFormatting sqref="J22">
    <cfRule type="cellIs" dxfId="48" priority="30" stopIfTrue="1" operator="lessThan">
      <formula>0</formula>
    </cfRule>
  </conditionalFormatting>
  <conditionalFormatting sqref="J23">
    <cfRule type="cellIs" dxfId="47" priority="29" stopIfTrue="1" operator="lessThan">
      <formula>0</formula>
    </cfRule>
  </conditionalFormatting>
  <conditionalFormatting sqref="J24">
    <cfRule type="cellIs" dxfId="46" priority="28" stopIfTrue="1" operator="lessThan">
      <formula>0</formula>
    </cfRule>
  </conditionalFormatting>
  <conditionalFormatting sqref="J25">
    <cfRule type="cellIs" dxfId="45" priority="27" stopIfTrue="1" operator="lessThan">
      <formula>0</formula>
    </cfRule>
  </conditionalFormatting>
  <conditionalFormatting sqref="E51">
    <cfRule type="cellIs" dxfId="44" priority="26" stopIfTrue="1" operator="lessThan">
      <formula>0</formula>
    </cfRule>
  </conditionalFormatting>
  <conditionalFormatting sqref="F51">
    <cfRule type="cellIs" dxfId="43" priority="25" stopIfTrue="1" operator="lessThan">
      <formula>0</formula>
    </cfRule>
  </conditionalFormatting>
  <conditionalFormatting sqref="L22">
    <cfRule type="cellIs" dxfId="42" priority="24" stopIfTrue="1" operator="lessThan">
      <formula>0</formula>
    </cfRule>
  </conditionalFormatting>
  <conditionalFormatting sqref="L23">
    <cfRule type="cellIs" dxfId="41" priority="23" stopIfTrue="1" operator="lessThan">
      <formula>0</formula>
    </cfRule>
  </conditionalFormatting>
  <conditionalFormatting sqref="L24">
    <cfRule type="cellIs" dxfId="40" priority="22" stopIfTrue="1" operator="lessThan">
      <formula>0</formula>
    </cfRule>
  </conditionalFormatting>
  <conditionalFormatting sqref="L25">
    <cfRule type="cellIs" dxfId="39" priority="21" stopIfTrue="1" operator="lessThan">
      <formula>0</formula>
    </cfRule>
  </conditionalFormatting>
  <conditionalFormatting sqref="N22">
    <cfRule type="cellIs" dxfId="38" priority="20" stopIfTrue="1" operator="lessThan">
      <formula>0</formula>
    </cfRule>
  </conditionalFormatting>
  <conditionalFormatting sqref="N23">
    <cfRule type="cellIs" dxfId="37" priority="19" stopIfTrue="1" operator="lessThan">
      <formula>0</formula>
    </cfRule>
  </conditionalFormatting>
  <conditionalFormatting sqref="N24">
    <cfRule type="cellIs" dxfId="36" priority="18" stopIfTrue="1" operator="lessThan">
      <formula>0</formula>
    </cfRule>
  </conditionalFormatting>
  <conditionalFormatting sqref="N25">
    <cfRule type="cellIs" dxfId="35" priority="17" stopIfTrue="1" operator="lessThan">
      <formula>0</formula>
    </cfRule>
  </conditionalFormatting>
  <conditionalFormatting sqref="P22">
    <cfRule type="cellIs" dxfId="34" priority="16" stopIfTrue="1" operator="lessThan">
      <formula>0</formula>
    </cfRule>
  </conditionalFormatting>
  <conditionalFormatting sqref="P23">
    <cfRule type="cellIs" dxfId="33" priority="15" stopIfTrue="1" operator="lessThan">
      <formula>0</formula>
    </cfRule>
  </conditionalFormatting>
  <conditionalFormatting sqref="P24">
    <cfRule type="cellIs" dxfId="32" priority="14" stopIfTrue="1" operator="lessThan">
      <formula>0</formula>
    </cfRule>
  </conditionalFormatting>
  <conditionalFormatting sqref="P25">
    <cfRule type="cellIs" dxfId="31" priority="13" stopIfTrue="1" operator="lessThan">
      <formula>0</formula>
    </cfRule>
  </conditionalFormatting>
  <conditionalFormatting sqref="G51">
    <cfRule type="cellIs" dxfId="30" priority="12" stopIfTrue="1" operator="lessThan">
      <formula>0</formula>
    </cfRule>
  </conditionalFormatting>
  <conditionalFormatting sqref="H51">
    <cfRule type="cellIs" dxfId="29" priority="11" stopIfTrue="1" operator="lessThan">
      <formula>0</formula>
    </cfRule>
  </conditionalFormatting>
  <conditionalFormatting sqref="I51">
    <cfRule type="cellIs" dxfId="28" priority="10" stopIfTrue="1" operator="lessThan">
      <formula>0</formula>
    </cfRule>
  </conditionalFormatting>
  <conditionalFormatting sqref="J51">
    <cfRule type="cellIs" dxfId="27" priority="9" stopIfTrue="1" operator="lessThan">
      <formula>0</formula>
    </cfRule>
  </conditionalFormatting>
  <conditionalFormatting sqref="K51">
    <cfRule type="cellIs" dxfId="26" priority="8" stopIfTrue="1" operator="lessThan">
      <formula>0</formula>
    </cfRule>
  </conditionalFormatting>
  <conditionalFormatting sqref="L51">
    <cfRule type="cellIs" dxfId="25" priority="7" stopIfTrue="1" operator="lessThan">
      <formula>0</formula>
    </cfRule>
  </conditionalFormatting>
  <conditionalFormatting sqref="M51">
    <cfRule type="cellIs" dxfId="24" priority="6" stopIfTrue="1" operator="lessThan">
      <formula>0</formula>
    </cfRule>
  </conditionalFormatting>
  <conditionalFormatting sqref="N51">
    <cfRule type="cellIs" dxfId="23" priority="5" stopIfTrue="1" operator="lessThan">
      <formula>0</formula>
    </cfRule>
  </conditionalFormatting>
  <conditionalFormatting sqref="O51">
    <cfRule type="cellIs" dxfId="22" priority="4" stopIfTrue="1" operator="lessThan">
      <formula>0</formula>
    </cfRule>
  </conditionalFormatting>
  <conditionalFormatting sqref="P51">
    <cfRule type="cellIs" dxfId="21" priority="3" stopIfTrue="1" operator="lessThan">
      <formula>0</formula>
    </cfRule>
  </conditionalFormatting>
  <conditionalFormatting sqref="L30">
    <cfRule type="cellIs" dxfId="20" priority="2" stopIfTrue="1" operator="lessThan">
      <formula>0</formula>
    </cfRule>
  </conditionalFormatting>
  <conditionalFormatting sqref="L33">
    <cfRule type="cellIs" dxfId="19"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E87"/>
  <sheetViews>
    <sheetView topLeftCell="A13" zoomScaleNormal="100" workbookViewId="0">
      <selection activeCell="A76" sqref="A76:XFD76"/>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Mid-West National Life Insurance Company of Tennessee</v>
      </c>
    </row>
    <row r="9" spans="2:5" s="2" customFormat="1" ht="15.75" customHeight="1" x14ac:dyDescent="0.35">
      <c r="B9" s="52" t="s">
        <v>90</v>
      </c>
    </row>
    <row r="10" spans="2:5" s="2" customFormat="1" ht="15" customHeight="1" x14ac:dyDescent="0.35">
      <c r="B10" s="183" t="str">
        <f>'Cover Page'!C9</f>
        <v>N/A</v>
      </c>
    </row>
    <row r="11" spans="2:5" s="2" customFormat="1" x14ac:dyDescent="0.35">
      <c r="B11" s="52" t="s">
        <v>85</v>
      </c>
    </row>
    <row r="12" spans="2:5" s="2" customFormat="1" x14ac:dyDescent="0.35">
      <c r="B12" s="183" t="str">
        <f>'Cover Page'!C6</f>
        <v>2022</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62" x14ac:dyDescent="0.35">
      <c r="B18" s="188" t="s">
        <v>163</v>
      </c>
      <c r="C18" s="197"/>
      <c r="D18" s="333" t="s">
        <v>168</v>
      </c>
      <c r="E18" s="193"/>
    </row>
    <row r="19" spans="2:5" s="184" customFormat="1" ht="46.5" x14ac:dyDescent="0.35">
      <c r="B19" s="188" t="s">
        <v>164</v>
      </c>
      <c r="C19" s="197"/>
      <c r="D19" s="333" t="s">
        <v>169</v>
      </c>
      <c r="E19" s="193"/>
    </row>
    <row r="20" spans="2:5" s="184" customFormat="1" ht="62" x14ac:dyDescent="0.35">
      <c r="B20" s="188" t="s">
        <v>165</v>
      </c>
      <c r="C20" s="197"/>
      <c r="D20" s="333" t="s">
        <v>170</v>
      </c>
      <c r="E20" s="193"/>
    </row>
    <row r="21" spans="2:5" s="184" customFormat="1" ht="77.5" x14ac:dyDescent="0.35">
      <c r="B21" s="188" t="s">
        <v>166</v>
      </c>
      <c r="C21" s="197"/>
      <c r="D21" s="333" t="s">
        <v>171</v>
      </c>
      <c r="E21" s="193"/>
    </row>
    <row r="22" spans="2:5" s="184" customFormat="1" ht="77.5" x14ac:dyDescent="0.35">
      <c r="B22" s="188" t="s">
        <v>167</v>
      </c>
      <c r="C22" s="197"/>
      <c r="D22" s="333" t="s">
        <v>172</v>
      </c>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77.5" x14ac:dyDescent="0.35">
      <c r="B26" s="188" t="s">
        <v>187</v>
      </c>
      <c r="C26" s="197"/>
      <c r="D26" s="333" t="s">
        <v>188</v>
      </c>
      <c r="E26" s="193"/>
    </row>
    <row r="27" spans="2:5" s="184" customFormat="1" ht="93" x14ac:dyDescent="0.35">
      <c r="B27" s="188" t="s">
        <v>173</v>
      </c>
      <c r="C27" s="197"/>
      <c r="D27" s="333" t="s">
        <v>174</v>
      </c>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77.5" x14ac:dyDescent="0.35">
      <c r="B33" s="188" t="s">
        <v>175</v>
      </c>
      <c r="C33" s="197"/>
      <c r="D33" s="333" t="s">
        <v>177</v>
      </c>
      <c r="E33" s="193"/>
    </row>
    <row r="34" spans="2:5" s="184" customFormat="1" ht="46.5" x14ac:dyDescent="0.35">
      <c r="B34" s="188" t="s">
        <v>176</v>
      </c>
      <c r="C34" s="197"/>
      <c r="D34" s="333" t="s">
        <v>178</v>
      </c>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t="s">
        <v>179</v>
      </c>
      <c r="C40" s="197"/>
      <c r="D40" s="333" t="s">
        <v>180</v>
      </c>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108.5" x14ac:dyDescent="0.35">
      <c r="B47" s="188" t="s">
        <v>21</v>
      </c>
      <c r="C47" s="197"/>
      <c r="D47" s="416" t="s">
        <v>181</v>
      </c>
      <c r="E47" s="193"/>
    </row>
    <row r="48" spans="2:5" s="184" customFormat="1" ht="35.25" customHeight="1" x14ac:dyDescent="0.35">
      <c r="B48" s="188"/>
      <c r="C48" s="197"/>
      <c r="D48" s="333"/>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93" x14ac:dyDescent="0.35">
      <c r="B55" s="188" t="s">
        <v>18</v>
      </c>
      <c r="C55" s="202"/>
      <c r="D55" s="333" t="s">
        <v>182</v>
      </c>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46.5" x14ac:dyDescent="0.35">
      <c r="B62" s="188" t="s">
        <v>19</v>
      </c>
      <c r="C62" s="202"/>
      <c r="D62" s="333" t="s">
        <v>183</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93" x14ac:dyDescent="0.35">
      <c r="B69" s="417" t="s">
        <v>184</v>
      </c>
      <c r="C69" s="202"/>
      <c r="D69" s="416" t="s">
        <v>185</v>
      </c>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232.5" x14ac:dyDescent="0.35">
      <c r="B76" s="188" t="s">
        <v>20</v>
      </c>
      <c r="C76" s="202"/>
      <c r="D76" s="333" t="s">
        <v>186</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E1" zoomScale="70" zoomScaleNormal="70" workbookViewId="0">
      <selection activeCell="R22" sqref="R22"/>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Mid-West National Life Insurance Company of Tennessee</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t="str">
        <f>'Cover Page'!C9</f>
        <v>N/A</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9">
        <v>58386</v>
      </c>
      <c r="R21" s="247">
        <v>59923</v>
      </c>
      <c r="S21" s="166"/>
      <c r="T21" s="164"/>
      <c r="U21" s="246"/>
      <c r="V21" s="247"/>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61711.63</v>
      </c>
      <c r="R22" s="249">
        <v>64406.61</v>
      </c>
      <c r="S22" s="250">
        <f>'Pt 1 Summary of Data'!L24</f>
        <v>59596.92</v>
      </c>
      <c r="T22" s="251">
        <f>SUM(Q22:S22)</f>
        <v>185715.15999999997</v>
      </c>
      <c r="U22" s="248"/>
      <c r="V22" s="249"/>
      <c r="W22" s="250">
        <f>'Pt 1 Summary of Data'!N24</f>
        <v>0</v>
      </c>
      <c r="X22" s="251">
        <f>SUM(U22:W22)</f>
        <v>0</v>
      </c>
      <c r="Y22" s="248"/>
      <c r="Z22" s="249"/>
      <c r="AA22" s="250">
        <f>'Pt 1 Summary of Data'!P24</f>
        <v>0</v>
      </c>
      <c r="AB22" s="251">
        <f>SUM(Y22:AA22)</f>
        <v>0</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61711.63</v>
      </c>
      <c r="R23" s="252">
        <f>SUM(R$22:R$22)</f>
        <v>64406.61</v>
      </c>
      <c r="S23" s="252">
        <f>SUM(S$22:S$22)</f>
        <v>59596.92</v>
      </c>
      <c r="T23" s="251">
        <f>SUM(Q23:S23)</f>
        <v>185715.15999999997</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49">
        <v>216998</v>
      </c>
      <c r="R26" s="249">
        <v>186351</v>
      </c>
      <c r="S26" s="259">
        <f>'Pt 1 Summary of Data'!L21</f>
        <v>164039.07</v>
      </c>
      <c r="T26" s="251">
        <f>SUM(Q26:S26)</f>
        <v>567388.07000000007</v>
      </c>
      <c r="U26" s="258"/>
      <c r="V26" s="249"/>
      <c r="W26" s="259">
        <f>'Pt 1 Summary of Data'!N21</f>
        <v>0</v>
      </c>
      <c r="X26" s="251">
        <f>SUM(U26:W26)</f>
        <v>0</v>
      </c>
      <c r="Y26" s="258"/>
      <c r="Z26" s="249"/>
      <c r="AA26" s="259">
        <f>'Pt 1 Summary of Data'!P21</f>
        <v>0</v>
      </c>
      <c r="AB26" s="251">
        <f>SUM(Y26:AA26)</f>
        <v>0</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49">
        <v>15536</v>
      </c>
      <c r="R27" s="249">
        <v>15378.818353898623</v>
      </c>
      <c r="S27" s="259">
        <f>'Pt 1 Summary of Data'!L35</f>
        <v>28517.083678394501</v>
      </c>
      <c r="T27" s="251">
        <f>SUM(Q27:S27)</f>
        <v>59431.902032293125</v>
      </c>
      <c r="U27" s="258"/>
      <c r="V27" s="249"/>
      <c r="W27" s="259">
        <f>'Pt 1 Summary of Data'!N35</f>
        <v>0</v>
      </c>
      <c r="X27" s="251">
        <f>SUM(U27:W27)</f>
        <v>0</v>
      </c>
      <c r="Y27" s="258"/>
      <c r="Z27" s="249"/>
      <c r="AA27" s="259">
        <f>'Pt 1 Summary of Data'!P35</f>
        <v>0</v>
      </c>
      <c r="AB27" s="251">
        <f>SUM(Y27:AA27)</f>
        <v>0</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201462</v>
      </c>
      <c r="R28" s="259">
        <f t="shared" si="0"/>
        <v>170972.18164610138</v>
      </c>
      <c r="S28" s="259">
        <f t="shared" si="0"/>
        <v>135521.98632160551</v>
      </c>
      <c r="T28" s="104">
        <f>T$26-T$27</f>
        <v>507956.16796770692</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418">
        <v>1056</v>
      </c>
      <c r="R30" s="419">
        <v>921</v>
      </c>
      <c r="S30" s="265">
        <f>'Pt 1 Summary of Data'!L49</f>
        <v>797.25</v>
      </c>
      <c r="T30" s="266">
        <f>SUM(Q30:S30)</f>
        <v>2774.25</v>
      </c>
      <c r="U30" s="267"/>
      <c r="V30" s="264"/>
      <c r="W30" s="268">
        <f>'Pt 1 Summary of Data'!N49</f>
        <v>0</v>
      </c>
      <c r="X30" s="266">
        <f>SUM(U30:W30)</f>
        <v>0</v>
      </c>
      <c r="Y30" s="267"/>
      <c r="Z30" s="264"/>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0.36561256996451458</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8" priority="72" stopIfTrue="1" operator="lessThan">
      <formula>0</formula>
    </cfRule>
  </conditionalFormatting>
  <conditionalFormatting sqref="K26:K27">
    <cfRule type="cellIs" dxfId="17" priority="35" stopIfTrue="1" operator="lessThan">
      <formula>0</formula>
    </cfRule>
  </conditionalFormatting>
  <conditionalFormatting sqref="S26:S27">
    <cfRule type="cellIs" dxfId="16" priority="31" stopIfTrue="1" operator="lessThan">
      <formula>0</formula>
    </cfRule>
  </conditionalFormatting>
  <conditionalFormatting sqref="O26:O27">
    <cfRule type="cellIs" dxfId="15" priority="32" stopIfTrue="1" operator="lessThan">
      <formula>0</formula>
    </cfRule>
  </conditionalFormatting>
  <conditionalFormatting sqref="W26:W27">
    <cfRule type="cellIs" dxfId="14" priority="29" stopIfTrue="1" operator="lessThan">
      <formula>0</formula>
    </cfRule>
  </conditionalFormatting>
  <conditionalFormatting sqref="AA26:AA27">
    <cfRule type="cellIs" dxfId="13" priority="27" stopIfTrue="1" operator="lessThan">
      <formula>0</formula>
    </cfRule>
  </conditionalFormatting>
  <conditionalFormatting sqref="E26:F27">
    <cfRule type="cellIs" dxfId="12" priority="15" stopIfTrue="1" operator="lessThan">
      <formula>0</formula>
    </cfRule>
  </conditionalFormatting>
  <conditionalFormatting sqref="I26">
    <cfRule type="cellIs" dxfId="11" priority="14" stopIfTrue="1" operator="lessThan">
      <formula>0</formula>
    </cfRule>
  </conditionalFormatting>
  <conditionalFormatting sqref="I27">
    <cfRule type="cellIs" dxfId="10" priority="13" stopIfTrue="1" operator="lessThan">
      <formula>0</formula>
    </cfRule>
  </conditionalFormatting>
  <conditionalFormatting sqref="J26:J27">
    <cfRule type="cellIs" dxfId="9" priority="12" stopIfTrue="1" operator="lessThan">
      <formula>0</formula>
    </cfRule>
  </conditionalFormatting>
  <conditionalFormatting sqref="M26:M27">
    <cfRule type="cellIs" dxfId="8" priority="11" stopIfTrue="1" operator="lessThan">
      <formula>0</formula>
    </cfRule>
  </conditionalFormatting>
  <conditionalFormatting sqref="N26:N27">
    <cfRule type="cellIs" dxfId="7" priority="10" stopIfTrue="1" operator="lessThan">
      <formula>0</formula>
    </cfRule>
  </conditionalFormatting>
  <conditionalFormatting sqref="U26:U27">
    <cfRule type="cellIs" dxfId="6" priority="7" stopIfTrue="1" operator="lessThan">
      <formula>0</formula>
    </cfRule>
  </conditionalFormatting>
  <conditionalFormatting sqref="V26:V27">
    <cfRule type="cellIs" dxfId="5" priority="6" stopIfTrue="1" operator="lessThan">
      <formula>0</formula>
    </cfRule>
  </conditionalFormatting>
  <conditionalFormatting sqref="Y26:Y27">
    <cfRule type="cellIs" dxfId="4" priority="5" stopIfTrue="1" operator="lessThan">
      <formula>0</formula>
    </cfRule>
  </conditionalFormatting>
  <conditionalFormatting sqref="Z26:Z27">
    <cfRule type="cellIs" dxfId="3" priority="4" stopIfTrue="1" operator="lessThan">
      <formula>0</formula>
    </cfRule>
  </conditionalFormatting>
  <conditionalFormatting sqref="R26:R27">
    <cfRule type="cellIs" dxfId="2" priority="3" stopIfTrue="1" operator="lessThan">
      <formula>0</formula>
    </cfRule>
  </conditionalFormatting>
  <conditionalFormatting sqref="Q26">
    <cfRule type="cellIs" dxfId="1" priority="2" stopIfTrue="1" operator="lessThan">
      <formula>0</formula>
    </cfRule>
  </conditionalFormatting>
  <conditionalFormatting sqref="Q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7030A0"/>
    <pageSetUpPr fitToPage="1"/>
  </sheetPr>
  <dimension ref="A1:C49"/>
  <sheetViews>
    <sheetView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Mid-West National Life Insurance Company of Tennessee</v>
      </c>
      <c r="C8" s="335"/>
    </row>
    <row r="9" spans="2:3" s="2" customFormat="1" ht="15.75" customHeight="1" x14ac:dyDescent="0.35">
      <c r="B9" s="52" t="s">
        <v>90</v>
      </c>
      <c r="C9" s="335"/>
    </row>
    <row r="10" spans="2:3" s="2" customFormat="1" ht="15.75" customHeight="1" x14ac:dyDescent="0.35">
      <c r="B10" s="283" t="str">
        <f>'Cover Page'!C9</f>
        <v>N/A</v>
      </c>
      <c r="C10" s="335"/>
    </row>
    <row r="11" spans="2:3" s="2" customFormat="1" x14ac:dyDescent="0.35">
      <c r="B11" s="52" t="s">
        <v>85</v>
      </c>
    </row>
    <row r="12" spans="2:3" s="2" customFormat="1" x14ac:dyDescent="0.35">
      <c r="B12" s="183" t="str">
        <f>'Cover Page'!C6</f>
        <v>2022</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66"/>
    <pageSetUpPr fitToPage="1"/>
  </sheetPr>
  <dimension ref="B1:D27"/>
  <sheetViews>
    <sheetView zoomScaleNormal="100" workbookViewId="0">
      <selection activeCell="B25" sqref="B25"/>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Mid-West National Life Insurance Company of Tennessee</v>
      </c>
    </row>
    <row r="9" spans="2:4" ht="15.75" customHeight="1" x14ac:dyDescent="0.35">
      <c r="B9" s="52" t="s">
        <v>90</v>
      </c>
    </row>
    <row r="10" spans="2:4" ht="15.75" customHeight="1" x14ac:dyDescent="0.35">
      <c r="B10" s="283" t="str">
        <f>'Cover Page'!C9</f>
        <v>N/A</v>
      </c>
    </row>
    <row r="11" spans="2:4" x14ac:dyDescent="0.35">
      <c r="B11" s="52" t="s">
        <v>85</v>
      </c>
    </row>
    <row r="12" spans="2:4" x14ac:dyDescent="0.35">
      <c r="B12" s="183" t="str">
        <f>'Cover Page'!C6</f>
        <v>2022</v>
      </c>
    </row>
    <row r="13" spans="2:4" x14ac:dyDescent="0.35">
      <c r="B13" s="286"/>
    </row>
    <row r="17" spans="2:2" s="25" customFormat="1" ht="16" thickBot="1" x14ac:dyDescent="0.4">
      <c r="B17" s="287" t="s">
        <v>92</v>
      </c>
    </row>
    <row r="18" spans="2:2" s="25" customFormat="1" ht="140"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2023-07-25T20:15:27Z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