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13_ncr:1_{F2243D3F-7439-450A-8104-D0EDE96B1754}" xr6:coauthVersionLast="47" xr6:coauthVersionMax="47" xr10:uidLastSave="{00000000-0000-0000-0000-000000000000}"/>
  <bookViews>
    <workbookView xWindow="28680" yWindow="-120" windowWidth="29040" windowHeight="1584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<sst xmlns="http://schemas.openxmlformats.org/spreadsheetml/2006/main" count="319" uniqueCount="175">
  <si>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</si>
  <si>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</si>
  <si>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</si>
  <si>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</si>
  <si>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</si>
  <si>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</si>
  <si>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</si>
  <si>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</si>
  <si>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</si>
  <si>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</si>
  <si>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</si>
  <si>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</si>
  <si>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</si>
  <si>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</si>
  <si>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</si>
  <si>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</si>
  <si>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</si>
  <si>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</si>
  <si>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</si>
  <si>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</si>
  <si>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</si>
  <si>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</si>
  <si>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</si>
  <si>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</si>
  <si>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</si>
  <si>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</si>
  <si>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</si>
  <si>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</si>
  <si>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</si>
  <si>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</si>
  <si>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</si>
  <si>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</si>
  <si>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</si>
  <si>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</si>
  <si>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</si>
  <si>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</si>
  <si>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</si>
  <si>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</si>
  <si>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</si>
  <si>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</si>
  <si>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</si>
  <si>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</si>
  <si>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</si>
  <si>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</si>
  <si>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</si>
  <si>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</si>
  <si>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</si>
  <si>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</si>
  <si>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</si>
  <si>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</si>
  <si>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</si>
  <si>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</si>
  <si>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</si>
  <si>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</si>
  <si>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</si>
  <si>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</si>
  <si>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</si>
  <si>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</si>
  <si>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</si>
  <si>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</si>
  <si>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</si>
  <si>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</si>
  <si>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</si>
  <si>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</si>
  <si>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</si>
  <si>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</si>
  <si>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</si>
  <si>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</si>
  <si>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</si>
  <si>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</si>
  <si>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</si>
  <si>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</si>
  <si>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</si>
  <si>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</si>
  <si>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</si>
  <si>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</si>
  <si>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</si>
  <si>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</si>
  <si>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</si>
  <si>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</si>
  <si>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</si>
  <si>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</si>
  <si>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</si>
  <si>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</si>
  <si>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</si>
  <si>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</si>
  <si>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</si>
  <si>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</si>
  <si>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</si>
  <si>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</si>
  <si>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</si>
  <si>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</si>
  <si>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</si>
  <si>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</si>
  <si>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</si>
  <si>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</si>
  <si>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</si>
  <si>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</si>
  <si>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</si>
  <si>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</si>
  <si>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</si>
  <si>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</si>
  <si>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</si>
  <si>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</si>
  <si>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</si>
  <si>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</si>
  <si>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</si>
  <si>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</si>
  <si>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</si>
  <si>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</si>
  <si>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</si>
  <si>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</si>
  <si>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</si>
  <si>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</si>
  <si>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</si>
  <si>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</si>
  <si>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</si>
  <si>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</si>
  <si>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</si>
  <si>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</si>
  <si>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</si>
  <si>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</si>
  <si>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</si>
  <si>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</si>
  <si>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</si>
  <si>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</si>
  <si>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</si>
  <si>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</si>
  <si>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</si>
  <si>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</si>
  <si>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</si>
  <si>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</si>
  <si>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</si>
  <si>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</si>
  <si>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</si>
  <si>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</si>
  <si>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</si>
  <si>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</si>
  <si>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</si>
  <si>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</si>
  <si>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</si>
  <si>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</si>
  <si>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</si>
  <si>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</si>
  <si>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</si>
  <si>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</si>
  <si>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</si>
  <si>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</si>
  <si>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</si>
  <si>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</si>
  <si>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</si>
  <si>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</si>
  <si>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</si>
  <si>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</si>
  <si>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</si>
  <si>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</si>
  <si>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</si>
  <si>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</si>
  <si>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</si>
  <si>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</si>
  <si>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</si>
  <si>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TruAssure Insurance Company</t>
  </si>
  <si>
    <t>No</t>
  </si>
  <si>
    <t>NAIC 92525</t>
  </si>
  <si>
    <t>Per Paid Claims and Actuarial claims analysis</t>
  </si>
  <si>
    <t>Individual Premium Tax</t>
  </si>
  <si>
    <t>Group Premium Tax</t>
  </si>
  <si>
    <t>calculation based on premiums written and state tax rate.</t>
  </si>
  <si>
    <t>Based on premiums written</t>
  </si>
  <si>
    <t>Commissions</t>
  </si>
  <si>
    <t>based on premium and contracted rate</t>
  </si>
  <si>
    <t>Administration Fees</t>
  </si>
  <si>
    <t>based on contracted rate</t>
  </si>
  <si>
    <t>John Thorp Maples</t>
  </si>
  <si>
    <t>Terri S Bon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</si>
</sst>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10" sqref="C10"/>
    </sheetView>
  </sheetViews>
  <sheetFormatPr defaultColWidth="9.1796875" defaultRowHeight="15.5" x14ac:dyDescent="0.35"/>
  <cols>
    <col min="1" max="1" width="2.453125" style="25" bestFit="1" customWidth="1"/>
    <col min="2" max="2" width="70.453125" style="25" bestFit="1" customWidth="1"/>
    <col min="3" max="3" width="33.7265625" style="25"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160</v>
      </c>
    </row>
    <row r="7" spans="1:3" x14ac:dyDescent="0.35">
      <c r="A7" s="31" t="s">
        <v>1</v>
      </c>
      <c r="B7" s="32" t="s">
        <v>153</v>
      </c>
      <c r="C7" s="34" t="s">
        <v>163</v>
      </c>
    </row>
    <row r="8" spans="1:3" x14ac:dyDescent="0.35">
      <c r="A8" s="31" t="s">
        <v>2</v>
      </c>
      <c r="B8" s="32" t="s">
        <v>88</v>
      </c>
      <c r="C8" s="33" t="s">
        <v>161</v>
      </c>
    </row>
    <row r="9" spans="1:3" x14ac:dyDescent="0.35">
      <c r="A9" s="31" t="s">
        <v>3</v>
      </c>
      <c r="B9" s="32" t="s">
        <v>89</v>
      </c>
      <c r="C9" s="33" t="s">
        <v>161</v>
      </c>
    </row>
    <row r="10" spans="1:3" ht="16" thickBot="1" x14ac:dyDescent="0.4">
      <c r="A10" s="35" t="s">
        <v>4</v>
      </c>
      <c r="B10" s="36" t="s">
        <v>86</v>
      </c>
      <c r="C10" s="413" t="s">
        <v>162</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topLeftCell="A13" zoomScale="80" zoomScaleNormal="80" workbookViewId="0">
      <selection activeCell="L30" sqref="L30"/>
    </sheetView>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t="str">
        <f>'Cover Page'!C7</f>
        <v>NAIC 92525</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TruAssure Insurance Company</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t="str">
        <f>'Cover Page'!C9</f>
        <v>TruAssure Insurance Company</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2021</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538942</v>
      </c>
      <c r="N21" s="78">
        <f>'Pt 2 Premium and Claims'!N22+'Pt 2 Premium and Claims'!N23-'Pt 2 Premium and Claims'!N24-'Pt 2 Premium and Claims'!N25</f>
        <v>539243</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395759</v>
      </c>
      <c r="N24" s="78">
        <f>'Pt 2 Premium and Claims'!N51</f>
        <v>426617</v>
      </c>
      <c r="O24" s="77">
        <f>'Pt 2 Premium and Claims'!O51</f>
        <v>0</v>
      </c>
      <c r="P24" s="78">
        <f>'Pt 2 Premium and Claims'!P51</f>
        <v>0</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c r="L28" s="101"/>
      <c r="M28" s="99"/>
      <c r="N28" s="98"/>
      <c r="O28" s="99"/>
      <c r="P28" s="101"/>
    </row>
    <row r="29" spans="2:16" s="37" customFormat="1" ht="31" x14ac:dyDescent="0.35">
      <c r="B29" s="90"/>
      <c r="C29" s="94"/>
      <c r="D29" s="395" t="s">
        <v>67</v>
      </c>
      <c r="E29" s="99"/>
      <c r="F29" s="101"/>
      <c r="G29" s="97"/>
      <c r="H29" s="98"/>
      <c r="I29" s="99"/>
      <c r="J29" s="100"/>
      <c r="K29" s="99"/>
      <c r="L29" s="101"/>
      <c r="M29" s="99"/>
      <c r="N29" s="98"/>
      <c r="O29" s="99"/>
      <c r="P29" s="101"/>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c r="L31" s="101"/>
      <c r="M31" s="99"/>
      <c r="N31" s="98"/>
      <c r="O31" s="99"/>
      <c r="P31" s="101"/>
    </row>
    <row r="32" spans="2:16" x14ac:dyDescent="0.35">
      <c r="B32" s="75"/>
      <c r="C32" s="94"/>
      <c r="D32" s="393" t="s">
        <v>104</v>
      </c>
      <c r="E32" s="99"/>
      <c r="F32" s="101"/>
      <c r="G32" s="97"/>
      <c r="H32" s="98"/>
      <c r="I32" s="99"/>
      <c r="J32" s="100"/>
      <c r="K32" s="99"/>
      <c r="L32" s="101"/>
      <c r="M32" s="99">
        <v>12665</v>
      </c>
      <c r="N32" s="98">
        <v>12665</v>
      </c>
      <c r="O32" s="99"/>
      <c r="P32" s="101"/>
    </row>
    <row r="33" spans="2:16" x14ac:dyDescent="0.35">
      <c r="B33" s="75"/>
      <c r="C33" s="94"/>
      <c r="D33" s="393" t="s">
        <v>103</v>
      </c>
      <c r="E33" s="99"/>
      <c r="F33" s="101"/>
      <c r="G33" s="97"/>
      <c r="H33" s="98"/>
      <c r="I33" s="99"/>
      <c r="J33" s="100"/>
      <c r="K33" s="99"/>
      <c r="L33" s="101"/>
      <c r="M33" s="99"/>
      <c r="N33" s="98"/>
      <c r="O33" s="99"/>
      <c r="P33" s="101"/>
    </row>
    <row r="34" spans="2:16" x14ac:dyDescent="0.35">
      <c r="B34" s="75"/>
      <c r="C34" s="94">
        <v>3.3</v>
      </c>
      <c r="D34" s="393" t="s">
        <v>21</v>
      </c>
      <c r="E34" s="102"/>
      <c r="F34" s="101"/>
      <c r="G34" s="97"/>
      <c r="H34" s="98"/>
      <c r="I34" s="99"/>
      <c r="J34" s="100"/>
      <c r="K34" s="102"/>
      <c r="L34" s="101"/>
      <c r="M34" s="99">
        <v>5351</v>
      </c>
      <c r="N34" s="98">
        <v>6279</v>
      </c>
      <c r="O34" s="99"/>
      <c r="P34" s="101"/>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18016</v>
      </c>
      <c r="N35" s="104">
        <f t="shared" si="0"/>
        <v>18944</v>
      </c>
      <c r="O35" s="103">
        <f t="shared" si="0"/>
        <v>0</v>
      </c>
      <c r="P35" s="104">
        <f t="shared" si="0"/>
        <v>0</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c r="L38" s="101"/>
      <c r="M38" s="99"/>
      <c r="N38" s="101"/>
      <c r="O38" s="99"/>
      <c r="P38" s="101"/>
    </row>
    <row r="39" spans="2:16" x14ac:dyDescent="0.35">
      <c r="B39" s="107"/>
      <c r="C39" s="94">
        <v>4.2</v>
      </c>
      <c r="D39" s="393" t="s">
        <v>19</v>
      </c>
      <c r="E39" s="99"/>
      <c r="F39" s="101"/>
      <c r="G39" s="97"/>
      <c r="H39" s="101"/>
      <c r="I39" s="99"/>
      <c r="J39" s="101"/>
      <c r="K39" s="99"/>
      <c r="L39" s="101"/>
      <c r="M39" s="99">
        <v>152602</v>
      </c>
      <c r="N39" s="101">
        <v>152602</v>
      </c>
      <c r="O39" s="99"/>
      <c r="P39" s="101"/>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c r="L41" s="101"/>
      <c r="M41" s="102"/>
      <c r="N41" s="101"/>
      <c r="O41" s="102"/>
      <c r="P41" s="101"/>
    </row>
    <row r="42" spans="2:16" ht="31" x14ac:dyDescent="0.35">
      <c r="B42" s="107"/>
      <c r="C42" s="108"/>
      <c r="D42" s="395" t="s">
        <v>123</v>
      </c>
      <c r="E42" s="102"/>
      <c r="F42" s="101"/>
      <c r="G42" s="401"/>
      <c r="H42" s="101"/>
      <c r="I42" s="102"/>
      <c r="J42" s="101"/>
      <c r="K42" s="102"/>
      <c r="L42" s="101"/>
      <c r="M42" s="102"/>
      <c r="N42" s="101"/>
      <c r="O42" s="102"/>
      <c r="P42" s="101"/>
    </row>
    <row r="43" spans="2:16" x14ac:dyDescent="0.35">
      <c r="B43" s="107"/>
      <c r="C43" s="94">
        <v>4.4000000000000004</v>
      </c>
      <c r="D43" s="393" t="s">
        <v>20</v>
      </c>
      <c r="E43" s="102"/>
      <c r="F43" s="403"/>
      <c r="G43" s="401"/>
      <c r="H43" s="97"/>
      <c r="I43" s="102"/>
      <c r="J43" s="97"/>
      <c r="K43" s="102"/>
      <c r="L43" s="97"/>
      <c r="M43" s="102">
        <v>4086</v>
      </c>
      <c r="N43" s="97">
        <v>4086</v>
      </c>
      <c r="O43" s="102"/>
      <c r="P43" s="403"/>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156688</v>
      </c>
      <c r="N44" s="104">
        <f t="shared" si="1"/>
        <v>156688</v>
      </c>
      <c r="O44" s="103">
        <f t="shared" si="1"/>
        <v>0</v>
      </c>
      <c r="P44" s="104">
        <f t="shared" si="1"/>
        <v>0</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c r="L47" s="113"/>
      <c r="M47" s="112">
        <v>808</v>
      </c>
      <c r="N47" s="113">
        <v>803</v>
      </c>
      <c r="O47" s="112"/>
      <c r="P47" s="389"/>
    </row>
    <row r="48" spans="2:16" s="37" customFormat="1" x14ac:dyDescent="0.35">
      <c r="B48" s="90"/>
      <c r="C48" s="94">
        <v>5.2</v>
      </c>
      <c r="D48" s="393" t="s">
        <v>27</v>
      </c>
      <c r="E48" s="112"/>
      <c r="F48" s="404"/>
      <c r="G48" s="113"/>
      <c r="H48" s="113"/>
      <c r="I48" s="112"/>
      <c r="J48" s="113"/>
      <c r="K48" s="112"/>
      <c r="L48" s="113"/>
      <c r="M48" s="112">
        <v>10205</v>
      </c>
      <c r="N48" s="113">
        <v>10200</v>
      </c>
      <c r="O48" s="112"/>
      <c r="P48" s="114"/>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850.41666666666663</v>
      </c>
      <c r="N49" s="116">
        <f>N48/12</f>
        <v>850</v>
      </c>
      <c r="O49" s="115">
        <f t="shared" si="2"/>
        <v>0</v>
      </c>
      <c r="P49" s="116">
        <f t="shared" si="2"/>
        <v>0</v>
      </c>
    </row>
    <row r="50" spans="2:16" ht="45" customHeight="1" x14ac:dyDescent="0.35">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c r="F52" s="133"/>
      <c r="G52" s="133"/>
      <c r="H52" s="133"/>
      <c r="I52" s="133"/>
      <c r="J52" s="133"/>
      <c r="K52" s="127"/>
      <c r="L52" s="133"/>
      <c r="M52" s="133"/>
      <c r="N52" s="133"/>
      <c r="O52" s="133"/>
      <c r="P52" s="134"/>
    </row>
    <row r="53" spans="2:16" ht="16" thickBot="1" x14ac:dyDescent="0.4">
      <c r="B53" s="135" t="s">
        <v>57</v>
      </c>
      <c r="C53" s="136" t="s">
        <v>129</v>
      </c>
      <c r="D53" s="137"/>
      <c r="E53" s="138"/>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c r="J55" s="142"/>
      <c r="K55" s="142"/>
      <c r="L55" s="142"/>
      <c r="M55" s="142"/>
      <c r="N55" s="142"/>
      <c r="O55" s="142"/>
      <c r="P55" s="142"/>
    </row>
    <row r="56" spans="2:16" ht="17.25" customHeight="1" x14ac:dyDescent="0.35">
      <c r="B56" s="143"/>
      <c r="C56" s="234" t="s">
        <v>137</v>
      </c>
      <c r="D56" s="234"/>
      <c r="E56" s="142"/>
      <c r="F56" s="142"/>
      <c r="G56" s="142"/>
      <c r="H56" s="142"/>
      <c r="I56" s="142"/>
      <c r="J56" s="142"/>
      <c r="K56" s="142"/>
      <c r="L56" s="142"/>
      <c r="M56" s="142"/>
      <c r="N56" s="142"/>
      <c r="O56" s="142"/>
      <c r="P56" s="142"/>
    </row>
    <row r="57" spans="2:16" ht="16.5" customHeight="1" x14ac:dyDescent="0.35">
      <c r="B57" s="143"/>
      <c r="C57" s="143" t="s">
        <v>70</v>
      </c>
      <c r="D57" s="45"/>
      <c r="E57" s="142"/>
      <c r="F57" s="142"/>
      <c r="G57" s="142"/>
      <c r="H57" s="142"/>
      <c r="I57" s="142"/>
      <c r="J57" s="142"/>
      <c r="K57" s="142"/>
      <c r="L57" s="142"/>
      <c r="M57" s="142"/>
      <c r="N57" s="142"/>
      <c r="O57" s="142"/>
      <c r="P57" s="142"/>
    </row>
    <row r="58" spans="2:16" ht="17.25" customHeight="1" x14ac:dyDescent="0.35">
      <c r="B58" s="143"/>
      <c r="C58" s="143" t="s">
        <v>66</v>
      </c>
      <c r="D58" s="45"/>
    </row>
    <row r="59" spans="2:16" ht="17.25" customHeight="1" x14ac:dyDescent="0.35">
      <c r="B59" s="144"/>
      <c r="C59" s="234" t="s">
        <v>101</v>
      </c>
      <c r="D59" s="234"/>
      <c r="E59" s="145"/>
    </row>
    <row r="60" spans="2:16" ht="13.1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E16" zoomScale="70" zoomScaleNormal="70" workbookViewId="0">
      <selection activeCell="M39" sqref="M39"/>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t="str">
        <f>'Cover Page'!C7</f>
        <v>NAIC 92525</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TruAssure Insurance Company</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t="str">
        <f>'Cover Page'!C9</f>
        <v>TruAssure Insurance Company</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2021</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6"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35">
      <c r="A21" s="37"/>
      <c r="B21" s="68" t="s">
        <v>0</v>
      </c>
      <c r="C21" s="106" t="s">
        <v>64</v>
      </c>
      <c r="D21" s="406"/>
      <c r="E21" s="151"/>
      <c r="F21" s="152"/>
      <c r="G21" s="151"/>
      <c r="H21" s="153"/>
      <c r="I21" s="151"/>
      <c r="J21" s="152"/>
      <c r="K21" s="151"/>
      <c r="L21" s="152"/>
      <c r="M21" s="151"/>
      <c r="N21" s="153"/>
      <c r="O21" s="151"/>
      <c r="P21" s="152"/>
    </row>
    <row r="22" spans="1:16" s="25" customFormat="1" x14ac:dyDescent="0.35">
      <c r="A22" s="37"/>
      <c r="B22" s="75"/>
      <c r="C22" s="76">
        <v>1.1000000000000001</v>
      </c>
      <c r="D22" s="393" t="s">
        <v>15</v>
      </c>
      <c r="E22" s="412"/>
      <c r="F22" s="155"/>
      <c r="G22" s="154"/>
      <c r="H22" s="155"/>
      <c r="I22" s="154"/>
      <c r="J22" s="155"/>
      <c r="K22" s="154"/>
      <c r="L22" s="155"/>
      <c r="M22" s="154">
        <v>538942</v>
      </c>
      <c r="N22" s="155">
        <v>539243</v>
      </c>
      <c r="O22" s="154"/>
      <c r="P22" s="155"/>
    </row>
    <row r="23" spans="1:16" s="25" customFormat="1" x14ac:dyDescent="0.35">
      <c r="A23" s="37"/>
      <c r="B23" s="75"/>
      <c r="C23" s="76">
        <v>1.2</v>
      </c>
      <c r="D23" s="393" t="s">
        <v>16</v>
      </c>
      <c r="E23" s="154"/>
      <c r="F23" s="155"/>
      <c r="G23" s="154"/>
      <c r="H23" s="155"/>
      <c r="I23" s="154"/>
      <c r="J23" s="155"/>
      <c r="K23" s="154"/>
      <c r="L23" s="155"/>
      <c r="M23" s="154"/>
      <c r="N23" s="155"/>
      <c r="O23" s="154"/>
      <c r="P23" s="155"/>
    </row>
    <row r="24" spans="1:16" s="25" customFormat="1" x14ac:dyDescent="0.35">
      <c r="A24" s="37"/>
      <c r="B24" s="75"/>
      <c r="C24" s="76">
        <v>1.3</v>
      </c>
      <c r="D24" s="393" t="s">
        <v>34</v>
      </c>
      <c r="E24" s="154"/>
      <c r="F24" s="155"/>
      <c r="G24" s="154"/>
      <c r="H24" s="155"/>
      <c r="I24" s="154"/>
      <c r="J24" s="155"/>
      <c r="K24" s="154"/>
      <c r="L24" s="155"/>
      <c r="M24" s="154"/>
      <c r="N24" s="155"/>
      <c r="O24" s="154"/>
      <c r="P24" s="155"/>
    </row>
    <row r="25" spans="1:16" s="25" customFormat="1" x14ac:dyDescent="0.35">
      <c r="A25" s="37"/>
      <c r="B25" s="75"/>
      <c r="C25" s="76">
        <v>1.4</v>
      </c>
      <c r="D25" s="393" t="s">
        <v>17</v>
      </c>
      <c r="E25" s="154"/>
      <c r="F25" s="155"/>
      <c r="G25" s="154"/>
      <c r="H25" s="155"/>
      <c r="I25" s="154"/>
      <c r="J25" s="155"/>
      <c r="K25" s="154"/>
      <c r="L25" s="155"/>
      <c r="M25" s="154"/>
      <c r="N25" s="155"/>
      <c r="O25" s="154"/>
      <c r="P25" s="155"/>
    </row>
    <row r="26" spans="1:16" s="25" customFormat="1" x14ac:dyDescent="0.35">
      <c r="A26" s="37"/>
      <c r="B26" s="156"/>
      <c r="C26" s="157"/>
      <c r="D26" s="407"/>
      <c r="E26" s="158"/>
      <c r="F26" s="159"/>
      <c r="G26" s="158"/>
      <c r="H26" s="160"/>
      <c r="I26" s="158"/>
      <c r="J26" s="159"/>
      <c r="K26" s="158"/>
      <c r="L26" s="159"/>
      <c r="M26" s="158"/>
      <c r="N26" s="160"/>
      <c r="O26" s="158"/>
      <c r="P26" s="159"/>
    </row>
    <row r="27" spans="1:16" s="25" customFormat="1" x14ac:dyDescent="0.35">
      <c r="A27" s="37"/>
      <c r="B27" s="75" t="s">
        <v>1</v>
      </c>
      <c r="C27" s="111" t="s">
        <v>65</v>
      </c>
      <c r="D27" s="408"/>
      <c r="E27" s="161"/>
      <c r="F27" s="162"/>
      <c r="G27" s="161"/>
      <c r="H27" s="163"/>
      <c r="I27" s="161"/>
      <c r="J27" s="162"/>
      <c r="K27" s="161"/>
      <c r="L27" s="162"/>
      <c r="M27" s="161"/>
      <c r="N27" s="163"/>
      <c r="O27" s="161"/>
      <c r="P27" s="162"/>
    </row>
    <row r="28" spans="1:16" s="25" customFormat="1" x14ac:dyDescent="0.35">
      <c r="A28" s="37"/>
      <c r="B28" s="75"/>
      <c r="C28" s="76">
        <v>2.1</v>
      </c>
      <c r="D28" s="393" t="s">
        <v>39</v>
      </c>
      <c r="E28" s="161"/>
      <c r="F28" s="162"/>
      <c r="G28" s="161"/>
      <c r="H28" s="163"/>
      <c r="I28" s="161"/>
      <c r="J28" s="162"/>
      <c r="K28" s="161"/>
      <c r="L28" s="162"/>
      <c r="M28" s="161"/>
      <c r="N28" s="163"/>
      <c r="O28" s="161"/>
      <c r="P28" s="162"/>
    </row>
    <row r="29" spans="1:16" s="25" customFormat="1" x14ac:dyDescent="0.35">
      <c r="A29" s="37"/>
      <c r="B29" s="75"/>
      <c r="C29" s="76"/>
      <c r="D29" s="393" t="s">
        <v>55</v>
      </c>
      <c r="E29" s="154"/>
      <c r="F29" s="164"/>
      <c r="G29" s="154"/>
      <c r="H29" s="164"/>
      <c r="I29" s="154"/>
      <c r="J29" s="164"/>
      <c r="K29" s="154"/>
      <c r="L29" s="164"/>
      <c r="M29" s="154">
        <v>396060</v>
      </c>
      <c r="N29" s="164"/>
      <c r="O29" s="154"/>
      <c r="P29" s="164"/>
    </row>
    <row r="30" spans="1:16" s="25" customFormat="1" ht="28.5" customHeight="1" x14ac:dyDescent="0.35">
      <c r="A30" s="37"/>
      <c r="B30" s="75"/>
      <c r="C30" s="76"/>
      <c r="D30" s="395" t="s">
        <v>54</v>
      </c>
      <c r="E30" s="165"/>
      <c r="F30" s="155"/>
      <c r="G30" s="165"/>
      <c r="H30" s="155"/>
      <c r="I30" s="165"/>
      <c r="J30" s="155"/>
      <c r="K30" s="165"/>
      <c r="L30" s="155"/>
      <c r="M30" s="165"/>
      <c r="N30" s="155">
        <v>419617</v>
      </c>
      <c r="O30" s="165"/>
      <c r="P30" s="155"/>
    </row>
    <row r="31" spans="1:16" s="37" customFormat="1" x14ac:dyDescent="0.35">
      <c r="B31" s="90"/>
      <c r="C31" s="76">
        <v>2.2000000000000002</v>
      </c>
      <c r="D31" s="393" t="s">
        <v>35</v>
      </c>
      <c r="E31" s="161"/>
      <c r="F31" s="162"/>
      <c r="G31" s="161"/>
      <c r="H31" s="163"/>
      <c r="I31" s="161"/>
      <c r="J31" s="162"/>
      <c r="K31" s="161"/>
      <c r="L31" s="162"/>
      <c r="M31" s="161"/>
      <c r="N31" s="163"/>
      <c r="O31" s="161"/>
      <c r="P31" s="162"/>
    </row>
    <row r="32" spans="1:16" s="37" customFormat="1" ht="31" x14ac:dyDescent="0.35">
      <c r="B32" s="90"/>
      <c r="C32" s="76"/>
      <c r="D32" s="395" t="s">
        <v>51</v>
      </c>
      <c r="E32" s="154"/>
      <c r="F32" s="164"/>
      <c r="G32" s="154"/>
      <c r="H32" s="166"/>
      <c r="I32" s="154"/>
      <c r="J32" s="164"/>
      <c r="K32" s="154"/>
      <c r="L32" s="164"/>
      <c r="M32" s="154"/>
      <c r="N32" s="166"/>
      <c r="O32" s="154"/>
      <c r="P32" s="164"/>
    </row>
    <row r="33" spans="1:16" s="37" customFormat="1" ht="31" x14ac:dyDescent="0.35">
      <c r="B33" s="90"/>
      <c r="C33" s="76"/>
      <c r="D33" s="395" t="s">
        <v>44</v>
      </c>
      <c r="E33" s="165"/>
      <c r="F33" s="155"/>
      <c r="G33" s="165"/>
      <c r="H33" s="167"/>
      <c r="I33" s="165"/>
      <c r="J33" s="155"/>
      <c r="K33" s="165"/>
      <c r="L33" s="155"/>
      <c r="M33" s="165"/>
      <c r="N33" s="167"/>
      <c r="O33" s="165"/>
      <c r="P33" s="155"/>
    </row>
    <row r="34" spans="1:16" s="25" customFormat="1" x14ac:dyDescent="0.35">
      <c r="A34" s="37"/>
      <c r="B34" s="75"/>
      <c r="C34" s="76">
        <v>2.2999999999999998</v>
      </c>
      <c r="D34" s="393" t="s">
        <v>28</v>
      </c>
      <c r="E34" s="154"/>
      <c r="F34" s="164"/>
      <c r="G34" s="154"/>
      <c r="H34" s="166"/>
      <c r="I34" s="154"/>
      <c r="J34" s="164"/>
      <c r="K34" s="154"/>
      <c r="L34" s="164"/>
      <c r="M34" s="154"/>
      <c r="N34" s="166"/>
      <c r="O34" s="154"/>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c r="L36" s="164"/>
      <c r="M36" s="154">
        <v>91199</v>
      </c>
      <c r="N36" s="166"/>
      <c r="O36" s="154"/>
      <c r="P36" s="164"/>
    </row>
    <row r="37" spans="1:16" s="37" customFormat="1" ht="31" x14ac:dyDescent="0.35">
      <c r="B37" s="90"/>
      <c r="C37" s="76"/>
      <c r="D37" s="395" t="s">
        <v>43</v>
      </c>
      <c r="E37" s="165"/>
      <c r="F37" s="155"/>
      <c r="G37" s="165"/>
      <c r="H37" s="167"/>
      <c r="I37" s="165"/>
      <c r="J37" s="155"/>
      <c r="K37" s="165"/>
      <c r="L37" s="155"/>
      <c r="M37" s="165"/>
      <c r="N37" s="167">
        <v>7000</v>
      </c>
      <c r="O37" s="165"/>
      <c r="P37" s="155"/>
    </row>
    <row r="38" spans="1:16" s="25" customFormat="1" x14ac:dyDescent="0.35">
      <c r="A38" s="37"/>
      <c r="B38" s="75"/>
      <c r="C38" s="76">
        <v>2.5</v>
      </c>
      <c r="D38" s="393" t="s">
        <v>29</v>
      </c>
      <c r="E38" s="154"/>
      <c r="F38" s="164"/>
      <c r="G38" s="154"/>
      <c r="H38" s="166"/>
      <c r="I38" s="154"/>
      <c r="J38" s="164"/>
      <c r="K38" s="154"/>
      <c r="L38" s="164"/>
      <c r="M38" s="154">
        <v>91500</v>
      </c>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c r="L40" s="164"/>
      <c r="M40" s="154"/>
      <c r="N40" s="166"/>
      <c r="O40" s="154"/>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c r="L45" s="169"/>
      <c r="M45" s="154"/>
      <c r="N45" s="170"/>
      <c r="O45" s="154"/>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395759</v>
      </c>
      <c r="N51" s="104">
        <f>N30+N33+N37+N41+N44+N47+N48+N50</f>
        <v>426617</v>
      </c>
      <c r="O51" s="103">
        <f>O29+O32-O34+O36-O38+O40+O43-O45+O47+O48-O49+O50</f>
        <v>0</v>
      </c>
      <c r="P51" s="104">
        <f>P30+P33+P37+P41+P44+P47+P48+P50</f>
        <v>0</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15" customHeight="1" x14ac:dyDescent="0.35">
      <c r="A55" s="37"/>
      <c r="B55" s="143"/>
      <c r="C55" s="143"/>
      <c r="D55" s="180" t="s">
        <v>137</v>
      </c>
    </row>
    <row r="56" spans="1:16" s="25" customFormat="1" x14ac:dyDescent="0.35">
      <c r="A56" s="37"/>
      <c r="B56" s="143"/>
      <c r="C56" s="143"/>
      <c r="D56" s="143" t="s">
        <v>71</v>
      </c>
    </row>
    <row r="57" spans="1:16" s="25" customFormat="1" ht="13.15" customHeight="1" x14ac:dyDescent="0.35">
      <c r="A57" s="37"/>
      <c r="B57" s="143"/>
      <c r="C57" s="143"/>
      <c r="D57" s="143" t="s">
        <v>66</v>
      </c>
      <c r="E57" s="181"/>
    </row>
    <row r="58" spans="1:16" s="25" customFormat="1" ht="13.15" customHeight="1" x14ac:dyDescent="0.35">
      <c r="A58" s="37"/>
      <c r="B58" s="24"/>
      <c r="C58" s="144"/>
      <c r="D58" s="180" t="s">
        <v>101</v>
      </c>
    </row>
    <row r="59" spans="1:16" s="25" customFormat="1" ht="13.1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58" zoomScaleNormal="100" workbookViewId="0">
      <selection activeCell="B55" sqref="B55"/>
    </sheetView>
  </sheetViews>
  <sheetFormatPr defaultRowHeight="15.5" x14ac:dyDescent="0.35"/>
  <cols>
    <col min="1" max="1" width="1.81640625" style="2" customWidth="1"/>
    <col min="2" max="2" width="69.81640625" style="184" customWidth="1"/>
    <col min="3" max="3" width="18.54296875" customWidth="1"/>
    <col min="4" max="4" width="59.26953125" bestFit="1"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t="str">
        <f>'Cover Page'!C7</f>
        <v>NAIC 92525</v>
      </c>
      <c r="D6" s="334" t="s">
        <v>125</v>
      </c>
    </row>
    <row r="7" spans="2:5" s="2" customFormat="1" ht="15.75" customHeight="1" x14ac:dyDescent="0.35">
      <c r="B7" s="42" t="s">
        <v>88</v>
      </c>
    </row>
    <row r="8" spans="2:5" s="2" customFormat="1" ht="15" customHeight="1" x14ac:dyDescent="0.35">
      <c r="B8" s="183" t="str">
        <f>'Cover Page'!C8</f>
        <v>TruAssure Insurance Company</v>
      </c>
    </row>
    <row r="9" spans="2:5" s="2" customFormat="1" ht="15.75" customHeight="1" x14ac:dyDescent="0.35">
      <c r="B9" s="52" t="s">
        <v>90</v>
      </c>
    </row>
    <row r="10" spans="2:5" s="2" customFormat="1" ht="15" customHeight="1" x14ac:dyDescent="0.35">
      <c r="B10" s="183" t="str">
        <f>'Cover Page'!C9</f>
        <v>TruAssure Insurance Company</v>
      </c>
    </row>
    <row r="11" spans="2:5" s="2" customFormat="1" x14ac:dyDescent="0.35">
      <c r="B11" s="52" t="s">
        <v>85</v>
      </c>
    </row>
    <row r="12" spans="2:5" s="2" customFormat="1" x14ac:dyDescent="0.35">
      <c r="B12" s="183" t="str">
        <f>'Cover Page'!C6</f>
        <v>2021</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35.25" customHeight="1" x14ac:dyDescent="0.35">
      <c r="B18" s="188" t="s">
        <v>8</v>
      </c>
      <c r="C18" s="197"/>
      <c r="D18" s="333" t="s">
        <v>164</v>
      </c>
      <c r="E18" s="193"/>
    </row>
    <row r="19" spans="2:5" s="184" customFormat="1" ht="35.25" customHeight="1" x14ac:dyDescent="0.35">
      <c r="B19" s="188" t="s">
        <v>9</v>
      </c>
      <c r="C19" s="197"/>
      <c r="D19" s="333" t="s">
        <v>164</v>
      </c>
      <c r="E19" s="193"/>
    </row>
    <row r="20" spans="2:5" s="184" customFormat="1" ht="35.25" customHeight="1" x14ac:dyDescent="0.35">
      <c r="B20" s="188"/>
      <c r="C20" s="197"/>
      <c r="D20" s="333"/>
      <c r="E20" s="193"/>
    </row>
    <row r="21" spans="2:5" s="184" customFormat="1" ht="35.25" customHeight="1" x14ac:dyDescent="0.35">
      <c r="B21" s="188"/>
      <c r="C21" s="197"/>
      <c r="D21" s="333"/>
      <c r="E21" s="193"/>
    </row>
    <row r="22" spans="2:5" s="184" customFormat="1" ht="35.25" customHeight="1" x14ac:dyDescent="0.35">
      <c r="B22" s="188"/>
      <c r="C22" s="197"/>
      <c r="D22" s="333"/>
      <c r="E22" s="193"/>
    </row>
    <row r="23" spans="2:5" s="184" customFormat="1" ht="35.25" customHeight="1"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35.25" customHeight="1" x14ac:dyDescent="0.35">
      <c r="B26" s="188"/>
      <c r="C26" s="197"/>
      <c r="D26" s="333"/>
      <c r="E26" s="193"/>
    </row>
    <row r="27" spans="2:5" s="184" customFormat="1" ht="35.25" customHeight="1" x14ac:dyDescent="0.35">
      <c r="B27" s="188"/>
      <c r="C27" s="197"/>
      <c r="D27" s="333"/>
      <c r="E27" s="193"/>
    </row>
    <row r="28" spans="2:5" s="184" customFormat="1" ht="35.25" customHeight="1" x14ac:dyDescent="0.35">
      <c r="B28" s="188"/>
      <c r="C28" s="197"/>
      <c r="D28" s="333"/>
      <c r="E28" s="193"/>
    </row>
    <row r="29" spans="2:5" s="184" customFormat="1" ht="35.25" customHeight="1" x14ac:dyDescent="0.35">
      <c r="B29" s="188"/>
      <c r="C29" s="199"/>
      <c r="D29" s="333"/>
      <c r="E29" s="193"/>
    </row>
    <row r="30" spans="2:5" s="184" customFormat="1" ht="35.25" customHeight="1" x14ac:dyDescent="0.35">
      <c r="B30" s="188"/>
      <c r="C30" s="199"/>
      <c r="D30" s="333"/>
      <c r="E30" s="193"/>
    </row>
    <row r="31" spans="2:5" s="184" customFormat="1" ht="35.25" customHeight="1" x14ac:dyDescent="0.35">
      <c r="B31" s="188"/>
      <c r="C31" s="200"/>
      <c r="D31" s="333"/>
      <c r="E31" s="193"/>
    </row>
    <row r="32" spans="2:5" s="184" customFormat="1" x14ac:dyDescent="0.35">
      <c r="B32" s="190" t="s">
        <v>80</v>
      </c>
      <c r="C32" s="201"/>
      <c r="D32" s="331"/>
      <c r="E32" s="193"/>
    </row>
    <row r="33" spans="2:5" s="184" customFormat="1" ht="35.25" customHeight="1" x14ac:dyDescent="0.35">
      <c r="B33" s="188" t="s">
        <v>165</v>
      </c>
      <c r="C33" s="197"/>
      <c r="D33" s="333" t="s">
        <v>167</v>
      </c>
      <c r="E33" s="193"/>
    </row>
    <row r="34" spans="2:5" s="184" customFormat="1" ht="35.25" customHeight="1" x14ac:dyDescent="0.35">
      <c r="B34" s="188" t="s">
        <v>166</v>
      </c>
      <c r="C34" s="197"/>
      <c r="D34" s="333" t="s">
        <v>167</v>
      </c>
      <c r="E34" s="193"/>
    </row>
    <row r="35" spans="2:5" s="184" customFormat="1" ht="35.25" customHeight="1" x14ac:dyDescent="0.35">
      <c r="B35" s="188"/>
      <c r="C35" s="197"/>
      <c r="D35" s="333"/>
      <c r="E35" s="193"/>
    </row>
    <row r="36" spans="2:5" s="184" customFormat="1" ht="35.25" customHeight="1" x14ac:dyDescent="0.35">
      <c r="B36" s="188"/>
      <c r="C36" s="199"/>
      <c r="D36" s="333"/>
      <c r="E36" s="193"/>
    </row>
    <row r="37" spans="2:5" s="184" customFormat="1" ht="35.25" customHeight="1" x14ac:dyDescent="0.35">
      <c r="B37" s="188"/>
      <c r="C37" s="199"/>
      <c r="D37" s="333"/>
      <c r="E37" s="193"/>
    </row>
    <row r="38" spans="2:5" s="184" customFormat="1" ht="35.25" customHeight="1" x14ac:dyDescent="0.35">
      <c r="B38" s="188"/>
      <c r="C38" s="200"/>
      <c r="D38" s="333"/>
      <c r="E38" s="193"/>
    </row>
    <row r="39" spans="2:5" s="184" customFormat="1" x14ac:dyDescent="0.35">
      <c r="B39" s="190" t="s">
        <v>81</v>
      </c>
      <c r="C39" s="201"/>
      <c r="D39" s="331"/>
      <c r="E39" s="193"/>
    </row>
    <row r="40" spans="2:5" s="184" customFormat="1" ht="35.25" customHeight="1" x14ac:dyDescent="0.35">
      <c r="B40" s="188"/>
      <c r="C40" s="197"/>
      <c r="D40" s="333"/>
      <c r="E40" s="193"/>
    </row>
    <row r="41" spans="2:5" s="184" customFormat="1" ht="35.25" customHeight="1" x14ac:dyDescent="0.35">
      <c r="B41" s="188"/>
      <c r="C41" s="197"/>
      <c r="D41" s="333"/>
      <c r="E41" s="193"/>
    </row>
    <row r="42" spans="2:5" s="184" customFormat="1" ht="35.25" customHeight="1" x14ac:dyDescent="0.35">
      <c r="B42" s="188"/>
      <c r="C42" s="197"/>
      <c r="D42" s="333"/>
      <c r="E42" s="193"/>
    </row>
    <row r="43" spans="2:5" s="184" customFormat="1" ht="35.25" customHeight="1" x14ac:dyDescent="0.35">
      <c r="B43" s="188"/>
      <c r="C43" s="199"/>
      <c r="D43" s="333"/>
      <c r="E43" s="193"/>
    </row>
    <row r="44" spans="2:5" s="184" customFormat="1" ht="35.25" customHeight="1" x14ac:dyDescent="0.35">
      <c r="B44" s="188"/>
      <c r="C44" s="199"/>
      <c r="D44" s="333"/>
      <c r="E44" s="193"/>
    </row>
    <row r="45" spans="2:5" s="184" customFormat="1" ht="35.25" customHeight="1" x14ac:dyDescent="0.35">
      <c r="B45" s="188"/>
      <c r="C45" s="200"/>
      <c r="D45" s="333"/>
      <c r="E45" s="193"/>
    </row>
    <row r="46" spans="2:5" s="184" customFormat="1" x14ac:dyDescent="0.35">
      <c r="B46" s="190" t="s">
        <v>82</v>
      </c>
      <c r="C46" s="201"/>
      <c r="D46" s="331"/>
      <c r="E46" s="193"/>
    </row>
    <row r="47" spans="2:5" s="184" customFormat="1" ht="35.25" customHeight="1" x14ac:dyDescent="0.35">
      <c r="B47" s="188" t="s">
        <v>8</v>
      </c>
      <c r="C47" s="197"/>
      <c r="D47" s="333" t="s">
        <v>168</v>
      </c>
      <c r="E47" s="193"/>
    </row>
    <row r="48" spans="2:5" s="184" customFormat="1" ht="35.25" customHeight="1" x14ac:dyDescent="0.35">
      <c r="B48" s="188" t="s">
        <v>9</v>
      </c>
      <c r="C48" s="197"/>
      <c r="D48" s="333" t="s">
        <v>168</v>
      </c>
      <c r="E48" s="193"/>
    </row>
    <row r="49" spans="2:5" s="184" customFormat="1" ht="35.25" customHeight="1" x14ac:dyDescent="0.35">
      <c r="B49" s="188"/>
      <c r="C49" s="197"/>
      <c r="D49" s="333"/>
      <c r="E49" s="193"/>
    </row>
    <row r="50" spans="2:5" s="184" customFormat="1" ht="35.25" customHeight="1" x14ac:dyDescent="0.35">
      <c r="B50" s="188"/>
      <c r="C50" s="199"/>
      <c r="D50" s="333"/>
      <c r="E50" s="193"/>
    </row>
    <row r="51" spans="2:5" s="184" customFormat="1" ht="35.25" customHeight="1" x14ac:dyDescent="0.35">
      <c r="B51" s="188"/>
      <c r="C51" s="199"/>
      <c r="D51" s="333"/>
      <c r="E51" s="193"/>
    </row>
    <row r="52" spans="2:5" s="184" customFormat="1" ht="35.25" customHeight="1"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35.25" customHeight="1" x14ac:dyDescent="0.35">
      <c r="B55" s="188"/>
      <c r="C55" s="202"/>
      <c r="D55" s="333"/>
      <c r="E55" s="203"/>
    </row>
    <row r="56" spans="2:5" s="204" customFormat="1" ht="35.25" customHeight="1" x14ac:dyDescent="0.35">
      <c r="B56" s="188"/>
      <c r="C56" s="199"/>
      <c r="D56" s="333"/>
      <c r="E56" s="203"/>
    </row>
    <row r="57" spans="2:5" s="204" customFormat="1" ht="35.25" customHeight="1" x14ac:dyDescent="0.35">
      <c r="B57" s="188"/>
      <c r="C57" s="199"/>
      <c r="D57" s="333"/>
      <c r="E57" s="203"/>
    </row>
    <row r="58" spans="2:5" s="204" customFormat="1" ht="35.25" customHeight="1" x14ac:dyDescent="0.35">
      <c r="B58" s="188"/>
      <c r="C58" s="199"/>
      <c r="D58" s="333"/>
      <c r="E58" s="203"/>
    </row>
    <row r="59" spans="2:5" s="204" customFormat="1" ht="35.25" customHeight="1" x14ac:dyDescent="0.35">
      <c r="B59" s="188"/>
      <c r="C59" s="199"/>
      <c r="D59" s="333"/>
      <c r="E59" s="203"/>
    </row>
    <row r="60" spans="2:5" s="204" customFormat="1" ht="35.25" customHeight="1" x14ac:dyDescent="0.35">
      <c r="B60" s="188"/>
      <c r="C60" s="205"/>
      <c r="D60" s="333"/>
      <c r="E60" s="203"/>
    </row>
    <row r="61" spans="2:5" s="184" customFormat="1" x14ac:dyDescent="0.35">
      <c r="B61" s="191" t="s">
        <v>110</v>
      </c>
      <c r="C61" s="198"/>
      <c r="D61" s="331"/>
      <c r="E61" s="193"/>
    </row>
    <row r="62" spans="2:5" s="204" customFormat="1" ht="35.25" customHeight="1" x14ac:dyDescent="0.35">
      <c r="B62" s="188" t="s">
        <v>169</v>
      </c>
      <c r="C62" s="202"/>
      <c r="D62" s="333" t="s">
        <v>170</v>
      </c>
      <c r="E62" s="203"/>
    </row>
    <row r="63" spans="2:5" s="204" customFormat="1" ht="35.25" customHeight="1" x14ac:dyDescent="0.35">
      <c r="B63" s="188"/>
      <c r="C63" s="197"/>
      <c r="D63" s="333"/>
      <c r="E63" s="203"/>
    </row>
    <row r="64" spans="2:5" s="204" customFormat="1" ht="35.25" customHeight="1" x14ac:dyDescent="0.35">
      <c r="B64" s="188"/>
      <c r="C64" s="199"/>
      <c r="D64" s="333"/>
      <c r="E64" s="203"/>
    </row>
    <row r="65" spans="2:5" s="204" customFormat="1" ht="35.25" customHeight="1" x14ac:dyDescent="0.35">
      <c r="B65" s="188"/>
      <c r="C65" s="199"/>
      <c r="D65" s="333"/>
      <c r="E65" s="203"/>
    </row>
    <row r="66" spans="2:5" s="204" customFormat="1" ht="35.25" customHeight="1" x14ac:dyDescent="0.35">
      <c r="B66" s="188"/>
      <c r="C66" s="199"/>
      <c r="D66" s="333"/>
      <c r="E66" s="203"/>
    </row>
    <row r="67" spans="2:5" s="204" customFormat="1" ht="35.25" customHeight="1" x14ac:dyDescent="0.35">
      <c r="B67" s="188"/>
      <c r="C67" s="205"/>
      <c r="D67" s="333"/>
      <c r="E67" s="203"/>
    </row>
    <row r="68" spans="2:5" s="184" customFormat="1" x14ac:dyDescent="0.35">
      <c r="B68" s="191" t="s">
        <v>111</v>
      </c>
      <c r="C68" s="198"/>
      <c r="D68" s="331"/>
      <c r="E68" s="193"/>
    </row>
    <row r="69" spans="2:5" s="204" customFormat="1" ht="35.25" customHeight="1" x14ac:dyDescent="0.35">
      <c r="B69" s="188"/>
      <c r="C69" s="202"/>
      <c r="D69" s="333"/>
      <c r="E69" s="203"/>
    </row>
    <row r="70" spans="2:5" s="204" customFormat="1" ht="35.25" customHeight="1" x14ac:dyDescent="0.35">
      <c r="B70" s="188"/>
      <c r="C70" s="197"/>
      <c r="D70" s="333"/>
      <c r="E70" s="203"/>
    </row>
    <row r="71" spans="2:5" s="204" customFormat="1" ht="35.25" customHeight="1" x14ac:dyDescent="0.35">
      <c r="B71" s="188"/>
      <c r="C71" s="199"/>
      <c r="D71" s="333"/>
      <c r="E71" s="203"/>
    </row>
    <row r="72" spans="2:5" s="204" customFormat="1" ht="35.25" customHeight="1" x14ac:dyDescent="0.35">
      <c r="B72" s="188"/>
      <c r="C72" s="199"/>
      <c r="D72" s="333"/>
      <c r="E72" s="203"/>
    </row>
    <row r="73" spans="2:5" s="204" customFormat="1" ht="35.25" customHeight="1" x14ac:dyDescent="0.35">
      <c r="B73" s="188"/>
      <c r="C73" s="199"/>
      <c r="D73" s="333"/>
      <c r="E73" s="203"/>
    </row>
    <row r="74" spans="2:5" s="204" customFormat="1" ht="35.25" customHeight="1" x14ac:dyDescent="0.35">
      <c r="B74" s="188"/>
      <c r="C74" s="205"/>
      <c r="D74" s="333"/>
      <c r="E74" s="203"/>
    </row>
    <row r="75" spans="2:5" s="184" customFormat="1" x14ac:dyDescent="0.35">
      <c r="B75" s="191" t="s">
        <v>128</v>
      </c>
      <c r="C75" s="198"/>
      <c r="D75" s="331"/>
      <c r="E75" s="193"/>
    </row>
    <row r="76" spans="2:5" s="204" customFormat="1" ht="35.25" customHeight="1" x14ac:dyDescent="0.35">
      <c r="B76" s="188" t="s">
        <v>171</v>
      </c>
      <c r="C76" s="202"/>
      <c r="D76" s="333" t="s">
        <v>172</v>
      </c>
      <c r="E76" s="203"/>
    </row>
    <row r="77" spans="2:5" s="204" customFormat="1" ht="35.25" customHeight="1" x14ac:dyDescent="0.35">
      <c r="B77" s="188"/>
      <c r="C77" s="197"/>
      <c r="D77" s="333"/>
      <c r="E77" s="203"/>
    </row>
    <row r="78" spans="2:5" s="204" customFormat="1" ht="35.25" customHeight="1" x14ac:dyDescent="0.35">
      <c r="B78" s="188"/>
      <c r="C78" s="199"/>
      <c r="D78" s="333"/>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F1" zoomScale="60" zoomScaleNormal="60" workbookViewId="0">
      <selection activeCell="V31" sqref="V31"/>
    </sheetView>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bestFit="1" customWidth="1"/>
    <col min="6" max="6" width="15.1796875" style="9" bestFit="1" customWidth="1"/>
    <col min="7" max="8" width="16.26953125" style="9" bestFit="1" customWidth="1"/>
    <col min="9" max="9" width="15.54296875" style="9" bestFit="1" customWidth="1"/>
    <col min="10" max="10" width="15.7265625" style="9" customWidth="1"/>
    <col min="11" max="12" width="16.26953125" style="9" bestFit="1" customWidth="1"/>
    <col min="13" max="13" width="16.81640625" style="9" bestFit="1" customWidth="1"/>
    <col min="14" max="14" width="16.81640625" style="11" customWidth="1"/>
    <col min="15" max="16" width="16.81640625" style="9" bestFit="1" customWidth="1"/>
    <col min="17" max="18" width="15.54296875" style="9" bestFit="1" customWidth="1"/>
    <col min="19" max="19" width="16.26953125" style="9" bestFit="1" customWidth="1"/>
    <col min="20" max="21" width="16.81640625" style="9" bestFit="1" customWidth="1"/>
    <col min="22" max="22" width="17.2695312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t="str">
        <f>'Cover Page'!C7</f>
        <v>NAIC 92525</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TruAssure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t="str">
        <f>'Cover Page'!C9</f>
        <v>TruAssure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6">
        <v>333</v>
      </c>
      <c r="R21" s="247">
        <v>0</v>
      </c>
      <c r="S21" s="166"/>
      <c r="T21" s="164"/>
      <c r="U21" s="246">
        <v>554027</v>
      </c>
      <c r="V21" s="247">
        <v>403538</v>
      </c>
      <c r="W21" s="166"/>
      <c r="X21" s="164"/>
      <c r="Y21" s="246"/>
      <c r="Z21" s="247"/>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333</v>
      </c>
      <c r="R22" s="249">
        <v>0</v>
      </c>
      <c r="S22" s="250">
        <f>'Pt 1 Summary of Data'!L24</f>
        <v>0</v>
      </c>
      <c r="T22" s="251">
        <f>SUM(Q22:S22)</f>
        <v>333</v>
      </c>
      <c r="U22" s="248">
        <v>554027</v>
      </c>
      <c r="V22" s="249">
        <v>403538</v>
      </c>
      <c r="W22" s="250">
        <f>'Pt 1 Summary of Data'!N24</f>
        <v>426617</v>
      </c>
      <c r="X22" s="251">
        <f>SUM(U22:W22)</f>
        <v>1384182</v>
      </c>
      <c r="Y22" s="248"/>
      <c r="Z22" s="249"/>
      <c r="AA22" s="250">
        <f>'Pt 1 Summary of Data'!P24</f>
        <v>0</v>
      </c>
      <c r="AB22" s="251">
        <f>SUM(Y22:AA22)</f>
        <v>0</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333</v>
      </c>
      <c r="R23" s="252">
        <f>SUM(R$22:R$22)</f>
        <v>0</v>
      </c>
      <c r="S23" s="252">
        <f>SUM(S$22:S$22)</f>
        <v>0</v>
      </c>
      <c r="T23" s="251">
        <f>SUM(Q23:S23)</f>
        <v>333</v>
      </c>
      <c r="U23" s="252">
        <f>SUM(U$22:U$22)</f>
        <v>554027</v>
      </c>
      <c r="V23" s="252">
        <f>SUM(V$22:V$22)</f>
        <v>403538</v>
      </c>
      <c r="W23" s="252">
        <f>SUM(W$22:W$22)</f>
        <v>426617</v>
      </c>
      <c r="X23" s="251">
        <f>SUM(U23:W23)</f>
        <v>1384182</v>
      </c>
      <c r="Y23" s="414">
        <f>SUM(Y$22:Y$22)</f>
        <v>0</v>
      </c>
      <c r="Z23" s="252">
        <f>SUM(Z$22:Z$22)</f>
        <v>0</v>
      </c>
      <c r="AA23" s="252">
        <f>SUM(AA$22:AA$22)</f>
        <v>0</v>
      </c>
      <c r="AB23" s="251">
        <f>SUM(Y23:AA23)</f>
        <v>0</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617</v>
      </c>
      <c r="R26" s="249">
        <v>440</v>
      </c>
      <c r="S26" s="259">
        <f>'Pt 1 Summary of Data'!L21</f>
        <v>0</v>
      </c>
      <c r="T26" s="251">
        <f>SUM(Q26:S26)</f>
        <v>1057</v>
      </c>
      <c r="U26" s="258">
        <v>632742</v>
      </c>
      <c r="V26" s="249">
        <v>637044</v>
      </c>
      <c r="W26" s="259">
        <f>'Pt 1 Summary of Data'!N21</f>
        <v>539243</v>
      </c>
      <c r="X26" s="251">
        <f>SUM(U26:W26)</f>
        <v>1809029</v>
      </c>
      <c r="Y26" s="258"/>
      <c r="Z26" s="249"/>
      <c r="AA26" s="259">
        <f>'Pt 1 Summary of Data'!P21</f>
        <v>0</v>
      </c>
      <c r="AB26" s="251">
        <f>SUM(Y26:AA26)</f>
        <v>0</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20</v>
      </c>
      <c r="R27" s="249">
        <v>10</v>
      </c>
      <c r="S27" s="259">
        <f>'Pt 1 Summary of Data'!L35</f>
        <v>0</v>
      </c>
      <c r="T27" s="251">
        <f>SUM(Q27:S27)</f>
        <v>30</v>
      </c>
      <c r="U27" s="258">
        <v>21179</v>
      </c>
      <c r="V27" s="249">
        <v>21379</v>
      </c>
      <c r="W27" s="259">
        <f>'Pt 1 Summary of Data'!N35</f>
        <v>18944</v>
      </c>
      <c r="X27" s="251">
        <f>SUM(U27:W27)</f>
        <v>61502</v>
      </c>
      <c r="Y27" s="258"/>
      <c r="Z27" s="249"/>
      <c r="AA27" s="259">
        <f>'Pt 1 Summary of Data'!P35</f>
        <v>0</v>
      </c>
      <c r="AB27" s="251">
        <f>SUM(Y27:AA27)</f>
        <v>0</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597</v>
      </c>
      <c r="R28" s="259">
        <f t="shared" si="0"/>
        <v>430</v>
      </c>
      <c r="S28" s="259">
        <f t="shared" si="0"/>
        <v>0</v>
      </c>
      <c r="T28" s="104">
        <f>T$26-T$27</f>
        <v>1027</v>
      </c>
      <c r="U28" s="259">
        <f t="shared" si="0"/>
        <v>611563</v>
      </c>
      <c r="V28" s="259">
        <f t="shared" si="0"/>
        <v>615665</v>
      </c>
      <c r="W28" s="259">
        <f t="shared" si="0"/>
        <v>520299</v>
      </c>
      <c r="X28" s="104">
        <f>X$26-X$27</f>
        <v>1747527</v>
      </c>
      <c r="Y28" s="103">
        <f t="shared" si="0"/>
        <v>0</v>
      </c>
      <c r="Z28" s="259">
        <f t="shared" si="0"/>
        <v>0</v>
      </c>
      <c r="AA28" s="259">
        <f t="shared" si="0"/>
        <v>0</v>
      </c>
      <c r="AB28" s="104">
        <f>AB$26-AB$27</f>
        <v>0</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2</v>
      </c>
      <c r="R30" s="264">
        <v>1</v>
      </c>
      <c r="S30" s="265">
        <f>'Pt 1 Summary of Data'!L49</f>
        <v>0</v>
      </c>
      <c r="T30" s="266">
        <f>SUM(Q30:S30)</f>
        <v>3</v>
      </c>
      <c r="U30" s="267">
        <v>1078</v>
      </c>
      <c r="V30" s="264">
        <v>1016</v>
      </c>
      <c r="W30" s="268">
        <f>'Pt 1 Summary of Data'!N49</f>
        <v>850</v>
      </c>
      <c r="X30" s="266">
        <f>SUM(U30:W30)</f>
        <v>2944</v>
      </c>
      <c r="Y30" s="267"/>
      <c r="Z30" s="264"/>
      <c r="AA30" s="268">
        <f>'Pt 1 Summary of Data'!P49</f>
        <v>0</v>
      </c>
      <c r="AB30" s="266">
        <f>SUM(Y30:AA30)</f>
        <v>0</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0.79208046570954271</v>
      </c>
      <c r="Y33" s="277"/>
      <c r="Z33" s="278"/>
      <c r="AA33" s="278"/>
      <c r="AB33" s="415" t="str">
        <f>IF(AB30&lt;1000,"Not Required to Calculate",AB23/AB28)</f>
        <v>Not Required to Calculate</v>
      </c>
    </row>
    <row r="34" spans="1:28"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x14ac:dyDescent="0.35">
      <c r="A35" s="41"/>
      <c r="B35" s="143"/>
      <c r="C35" s="43"/>
      <c r="D35" s="43"/>
      <c r="N35" s="25"/>
      <c r="Z35" s="25"/>
    </row>
    <row r="36" spans="1:28" s="47" customFormat="1" x14ac:dyDescent="0.35">
      <c r="A36" s="41"/>
      <c r="B36" s="24"/>
      <c r="C36" s="43"/>
      <c r="D36" s="43"/>
      <c r="N36" s="25"/>
      <c r="Z36" s="25"/>
    </row>
    <row r="37" spans="1:28" s="47" customFormat="1" x14ac:dyDescent="0.35">
      <c r="A37" s="41"/>
      <c r="B37" s="43"/>
      <c r="C37" s="143" t="s">
        <v>61</v>
      </c>
      <c r="D37" s="143"/>
      <c r="E37" s="143"/>
      <c r="N37" s="25"/>
      <c r="Q37" s="233"/>
      <c r="Z37" s="25"/>
    </row>
    <row r="38" spans="1:28" s="47" customFormat="1" x14ac:dyDescent="0.35">
      <c r="A38" s="41"/>
      <c r="B38" s="43"/>
      <c r="C38" s="143"/>
      <c r="D38" s="295" t="s">
        <v>137</v>
      </c>
      <c r="E38" s="295"/>
      <c r="N38" s="25"/>
      <c r="Z38" s="25"/>
    </row>
    <row r="39" spans="1:28" s="47" customFormat="1" x14ac:dyDescent="0.35">
      <c r="A39" s="41"/>
      <c r="B39" s="43"/>
      <c r="C39" s="143"/>
      <c r="D39" s="143" t="s">
        <v>70</v>
      </c>
      <c r="E39" s="45"/>
      <c r="N39" s="25"/>
      <c r="Q39" s="50"/>
      <c r="Z39" s="25"/>
    </row>
    <row r="40" spans="1:28" s="47" customFormat="1" x14ac:dyDescent="0.35">
      <c r="A40" s="41"/>
      <c r="B40" s="43"/>
      <c r="C40" s="143"/>
      <c r="D40" s="143" t="s">
        <v>66</v>
      </c>
      <c r="E40" s="45"/>
      <c r="G40" s="43"/>
      <c r="N40" s="25"/>
      <c r="Q40" s="46"/>
      <c r="Z40" s="25"/>
    </row>
    <row r="41" spans="1:28" s="47" customFormat="1" x14ac:dyDescent="0.35">
      <c r="A41" s="41"/>
      <c r="B41" s="43"/>
      <c r="C41" s="144"/>
      <c r="D41" s="234" t="s">
        <v>101</v>
      </c>
      <c r="E41" s="234"/>
      <c r="N41" s="25"/>
      <c r="Z41" s="25"/>
    </row>
    <row r="42" spans="1:28" s="47" customFormat="1" x14ac:dyDescent="0.3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B24" sqref="B24"/>
    </sheetView>
  </sheetViews>
  <sheetFormatPr defaultRowHeight="15.5" x14ac:dyDescent="0.35"/>
  <cols>
    <col min="1" max="1" width="1.81640625" style="2" customWidth="1"/>
    <col min="2" max="2" width="92.54296875" style="184"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t="str">
        <f>'Cover Page'!C7</f>
        <v>NAIC 92525</v>
      </c>
    </row>
    <row r="7" spans="2:3" s="2" customFormat="1" ht="15.75" customHeight="1" x14ac:dyDescent="0.35">
      <c r="B7" s="42" t="s">
        <v>88</v>
      </c>
      <c r="C7" s="392" t="s">
        <v>127</v>
      </c>
    </row>
    <row r="8" spans="2:3" s="2" customFormat="1" ht="15.75" customHeight="1" x14ac:dyDescent="0.35">
      <c r="B8" s="283" t="str">
        <f>'Cover Page'!C8</f>
        <v>TruAssure Insurance Company</v>
      </c>
      <c r="C8" s="335"/>
    </row>
    <row r="9" spans="2:3" s="2" customFormat="1" ht="15.75" customHeight="1" x14ac:dyDescent="0.35">
      <c r="B9" s="52" t="s">
        <v>90</v>
      </c>
      <c r="C9" s="335"/>
    </row>
    <row r="10" spans="2:3" s="2" customFormat="1" ht="15.75" customHeight="1" x14ac:dyDescent="0.35">
      <c r="B10" s="283" t="str">
        <f>'Cover Page'!C9</f>
        <v>TruAssure Insurance Company</v>
      </c>
      <c r="C10" s="335"/>
    </row>
    <row r="11" spans="2:3" s="2" customFormat="1" x14ac:dyDescent="0.35">
      <c r="B11" s="52" t="s">
        <v>85</v>
      </c>
    </row>
    <row r="12" spans="2:3" s="2" customFormat="1" x14ac:dyDescent="0.35">
      <c r="B12" s="183" t="str">
        <f>'Cover Page'!C6</f>
        <v>2021</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352"/>
      <c r="C34" s="353"/>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election activeCell="B28" sqref="B28"/>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t="str">
        <f>'Cover Page'!C7</f>
        <v>NAIC 92525</v>
      </c>
    </row>
    <row r="7" spans="2:4" ht="15.75" customHeight="1" x14ac:dyDescent="0.35">
      <c r="B7" s="42" t="s">
        <v>88</v>
      </c>
      <c r="D7" s="391"/>
    </row>
    <row r="8" spans="2:4" ht="15.75" customHeight="1" x14ac:dyDescent="0.35">
      <c r="B8" s="283" t="str">
        <f>'Cover Page'!C8</f>
        <v>TruAssure Insurance Company</v>
      </c>
    </row>
    <row r="9" spans="2:4" ht="15.75" customHeight="1" x14ac:dyDescent="0.35">
      <c r="B9" s="52" t="s">
        <v>90</v>
      </c>
    </row>
    <row r="10" spans="2:4" ht="15.75" customHeight="1" x14ac:dyDescent="0.35">
      <c r="B10" s="283" t="str">
        <f>'Cover Page'!C9</f>
        <v>TruAssure Insurance Company</v>
      </c>
    </row>
    <row r="11" spans="2:4" x14ac:dyDescent="0.35">
      <c r="B11" s="52" t="s">
        <v>85</v>
      </c>
    </row>
    <row r="12" spans="2:4" x14ac:dyDescent="0.35">
      <c r="B12" s="183" t="str">
        <f>'Cover Page'!C6</f>
        <v>2021</v>
      </c>
    </row>
    <row r="13" spans="2:4" x14ac:dyDescent="0.35">
      <c r="B13" s="286"/>
    </row>
    <row r="17" spans="2:2" s="25" customFormat="1" ht="16" thickBot="1" x14ac:dyDescent="0.4">
      <c r="B17" s="287" t="s">
        <v>92</v>
      </c>
    </row>
    <row r="18" spans="2:2" s="25" customFormat="1" ht="155.5" thickBot="1" x14ac:dyDescent="0.4">
      <c r="B18" s="384"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c r="B24" s="25" t="s">
        <v>173</v>
      </c>
    </row>
    <row r="25" spans="2:2" s="25" customFormat="1" x14ac:dyDescent="0.35"/>
    <row r="26" spans="2:2" s="25" customFormat="1" x14ac:dyDescent="0.35"/>
    <row r="27" spans="2:2" s="25" customFormat="1" x14ac:dyDescent="0.35">
      <c r="B27" s="24" t="s">
        <v>94</v>
      </c>
    </row>
    <row r="28" spans="2:2" x14ac:dyDescent="0.35">
      <c r="B28" s="25" t="s">
        <v>174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2022-07-18T14:43:27Z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