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C6338A95-FCC5-488D-8EF6-586A36D108CB}" xr6:coauthVersionLast="47" xr6:coauthVersionMax="47" xr10:uidLastSave="{00000000-0000-0000-0000-000000000000}"/>
  <bookViews>
    <workbookView xWindow="-120" yWindow="-120" windowWidth="29040" windowHeight="15840" tabRatio="844"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18" l="1"/>
  <c r="P30" i="18"/>
  <c r="P33" i="18"/>
  <c r="O34" i="18" l="1"/>
  <c r="O32" i="18"/>
  <c r="O29" i="18"/>
  <c r="O24" i="18"/>
  <c r="O23" i="18"/>
  <c r="O22" i="18"/>
  <c r="N33" i="18"/>
  <c r="M34" i="18"/>
  <c r="M32" i="18"/>
  <c r="M29" i="18"/>
  <c r="M24" i="18"/>
  <c r="M23" i="18"/>
  <c r="M22" i="18"/>
  <c r="O48" i="4"/>
  <c r="O47" i="4"/>
  <c r="O42" i="4"/>
  <c r="M42" i="4"/>
  <c r="O33" i="4"/>
  <c r="M48" i="4"/>
  <c r="M47" i="4"/>
  <c r="O32" i="4" l="1"/>
  <c r="M29" i="4"/>
  <c r="O28" i="4" l="1"/>
  <c r="O29" i="4" l="1"/>
  <c r="O39" i="4"/>
  <c r="M39" i="4"/>
  <c r="O31" i="4" l="1"/>
  <c r="O41" i="4" l="1"/>
  <c r="M41" i="4"/>
  <c r="O34" i="4" l="1"/>
  <c r="M38" i="4" l="1"/>
  <c r="O38" i="4"/>
  <c r="M43" i="4" l="1"/>
  <c r="O43" i="4"/>
  <c r="M33" i="4"/>
  <c r="M34" i="4" l="1"/>
  <c r="M32" i="4"/>
  <c r="M31" i="4"/>
  <c r="M28" i="4"/>
  <c r="P29" i="4" l="1"/>
  <c r="N29" i="4"/>
  <c r="N48" i="4" l="1"/>
  <c r="P32" i="4"/>
  <c r="N32" i="4"/>
  <c r="P48" i="4"/>
  <c r="P47" i="4"/>
  <c r="N47" i="4"/>
  <c r="N23" i="18" l="1"/>
  <c r="P23" i="18"/>
  <c r="N24" i="18"/>
  <c r="P24" i="18"/>
  <c r="P22" i="18" l="1"/>
  <c r="N22" i="18"/>
  <c r="P34" i="4" l="1"/>
  <c r="N34" i="4"/>
  <c r="Y23" i="10" l="1"/>
  <c r="Z28" i="10"/>
  <c r="Y28" i="10"/>
  <c r="U28" i="10"/>
  <c r="P51" i="18"/>
  <c r="P24" i="4" s="1"/>
  <c r="AA22" i="10" s="1"/>
  <c r="M51" i="18"/>
  <c r="M24" i="4" s="1"/>
  <c r="M21" i="4"/>
  <c r="D6" i="10"/>
  <c r="D8" i="10"/>
  <c r="D10" i="10"/>
  <c r="D12" i="10"/>
  <c r="D12" i="18"/>
  <c r="D10" i="18"/>
  <c r="D8" i="18"/>
  <c r="D6" i="18"/>
  <c r="D12" i="4"/>
  <c r="D10" i="4"/>
  <c r="D8" i="4"/>
  <c r="D6" i="4"/>
  <c r="I28" i="10"/>
  <c r="J28" i="10"/>
  <c r="E44" i="4"/>
  <c r="I23" i="10"/>
  <c r="U23" i="10"/>
  <c r="Q28" i="10"/>
  <c r="Q23" i="10"/>
  <c r="M28" i="10"/>
  <c r="M23" i="10"/>
  <c r="O19" i="18"/>
  <c r="P19" i="18" s="1"/>
  <c r="M19" i="18"/>
  <c r="N19" i="18"/>
  <c r="K19" i="18"/>
  <c r="L19" i="18" s="1"/>
  <c r="I19" i="18"/>
  <c r="J19" i="18" s="1"/>
  <c r="G19" i="18"/>
  <c r="H19" i="18" s="1"/>
  <c r="E19" i="18"/>
  <c r="F19" i="18" s="1"/>
  <c r="M18" i="4"/>
  <c r="N18" i="4" s="1"/>
  <c r="O18" i="4"/>
  <c r="P18" i="4" s="1"/>
  <c r="K18" i="4"/>
  <c r="L18" i="4" s="1"/>
  <c r="I18" i="4"/>
  <c r="J18" i="4" s="1"/>
  <c r="G18" i="4"/>
  <c r="H18" i="4" s="1"/>
  <c r="E28" i="10"/>
  <c r="F23" i="10"/>
  <c r="E23" i="10"/>
  <c r="E18" i="4"/>
  <c r="E50" i="4" s="1"/>
  <c r="J23" i="10"/>
  <c r="R28" i="10"/>
  <c r="Z23" i="10"/>
  <c r="V23" i="10"/>
  <c r="N23" i="10"/>
  <c r="R23" i="10"/>
  <c r="N28" i="10"/>
  <c r="F28" i="10"/>
  <c r="H49" i="4"/>
  <c r="K30" i="10"/>
  <c r="L30" i="10" s="1"/>
  <c r="L33" i="10" s="1"/>
  <c r="L49" i="4"/>
  <c r="S30" i="10" s="1"/>
  <c r="T30" i="10" s="1"/>
  <c r="T33" i="10" s="1"/>
  <c r="E49" i="4"/>
  <c r="P49" i="4"/>
  <c r="AA30" i="10" s="1"/>
  <c r="AB30" i="10" s="1"/>
  <c r="O49" i="4"/>
  <c r="N49" i="4"/>
  <c r="W30" i="10" s="1"/>
  <c r="X30" i="10" s="1"/>
  <c r="M49" i="4"/>
  <c r="K49" i="4"/>
  <c r="J49" i="4"/>
  <c r="O30" i="10" s="1"/>
  <c r="P30" i="10" s="1"/>
  <c r="P33" i="10" s="1"/>
  <c r="I49" i="4"/>
  <c r="G49" i="4"/>
  <c r="F49" i="4"/>
  <c r="G30" i="10" s="1"/>
  <c r="H30" i="10" s="1"/>
  <c r="H33" i="10" s="1"/>
  <c r="E51" i="18"/>
  <c r="E24" i="4" s="1"/>
  <c r="H6" i="4"/>
  <c r="E35" i="4" s="1"/>
  <c r="H21" i="4"/>
  <c r="K26" i="10" s="1"/>
  <c r="H51" i="18"/>
  <c r="H24" i="4" s="1"/>
  <c r="K22" i="10" s="1"/>
  <c r="F51" i="18"/>
  <c r="F24" i="4" s="1"/>
  <c r="G22" i="10" s="1"/>
  <c r="E21" i="4"/>
  <c r="O51" i="18"/>
  <c r="O24" i="4" s="1"/>
  <c r="N51" i="18"/>
  <c r="N24" i="4" s="1"/>
  <c r="W22" i="10" s="1"/>
  <c r="L51" i="18"/>
  <c r="L24" i="4"/>
  <c r="S22" i="10" s="1"/>
  <c r="K51" i="18"/>
  <c r="K24" i="4"/>
  <c r="J51" i="18"/>
  <c r="J24" i="4" s="1"/>
  <c r="O22" i="10" s="1"/>
  <c r="I51" i="18"/>
  <c r="I24" i="4" s="1"/>
  <c r="G51" i="18"/>
  <c r="G24" i="4"/>
  <c r="P21" i="4"/>
  <c r="AA26" i="10" s="1"/>
  <c r="O21" i="4"/>
  <c r="N21" i="4"/>
  <c r="W26" i="10" s="1"/>
  <c r="L21" i="4"/>
  <c r="S26" i="10" s="1"/>
  <c r="K21" i="4"/>
  <c r="J21" i="4"/>
  <c r="O26" i="10" s="1"/>
  <c r="I21" i="4"/>
  <c r="G21" i="4"/>
  <c r="F21" i="4"/>
  <c r="G26" i="10" s="1"/>
  <c r="L44" i="4"/>
  <c r="K44" i="4"/>
  <c r="B12" i="33"/>
  <c r="B10" i="33"/>
  <c r="B8" i="33"/>
  <c r="B6" i="33"/>
  <c r="J44" i="4"/>
  <c r="I44" i="4"/>
  <c r="H44" i="4"/>
  <c r="G44" i="4"/>
  <c r="F44" i="4"/>
  <c r="B12" i="31"/>
  <c r="B10" i="31"/>
  <c r="B8" i="31"/>
  <c r="B6" i="31"/>
  <c r="B12" i="30"/>
  <c r="B10" i="30"/>
  <c r="B8" i="30"/>
  <c r="B6" i="30"/>
  <c r="L35" i="4"/>
  <c r="S27" i="10" s="1"/>
  <c r="T27" i="10" s="1"/>
  <c r="K35" i="4"/>
  <c r="H35" i="4" l="1"/>
  <c r="K27" i="10" s="1"/>
  <c r="L27" i="10" s="1"/>
  <c r="J35" i="4"/>
  <c r="O27" i="10" s="1"/>
  <c r="P27" i="10" s="1"/>
  <c r="I35" i="4"/>
  <c r="F35" i="4"/>
  <c r="G27" i="10" s="1"/>
  <c r="H27" i="10" s="1"/>
  <c r="G35" i="4"/>
  <c r="X26" i="10"/>
  <c r="V28" i="10"/>
  <c r="F18" i="4"/>
  <c r="P26" i="10"/>
  <c r="O28" i="10"/>
  <c r="T22" i="10"/>
  <c r="S23" i="10"/>
  <c r="T23" i="10" s="1"/>
  <c r="L26" i="10"/>
  <c r="L28" i="10" s="1"/>
  <c r="K28" i="10"/>
  <c r="AB22" i="10"/>
  <c r="AA23" i="10"/>
  <c r="AB23" i="10" s="1"/>
  <c r="H26" i="10"/>
  <c r="O23" i="10"/>
  <c r="P23" i="10" s="1"/>
  <c r="P22" i="10"/>
  <c r="S28" i="10"/>
  <c r="T26" i="10"/>
  <c r="T28" i="10" s="1"/>
  <c r="X22" i="10"/>
  <c r="W23" i="10"/>
  <c r="X23" i="10" s="1"/>
  <c r="G23" i="10"/>
  <c r="H23" i="10" s="1"/>
  <c r="H22" i="10"/>
  <c r="L22" i="10"/>
  <c r="K23" i="10"/>
  <c r="L23" i="10" s="1"/>
  <c r="AB26" i="10"/>
  <c r="H28" i="10" l="1"/>
  <c r="G28" i="10"/>
  <c r="P28" i="10"/>
  <c r="P38" i="4"/>
  <c r="N38" i="4"/>
  <c r="P41" i="4"/>
  <c r="N39" i="4" l="1"/>
  <c r="N43" i="4"/>
  <c r="N28" i="4"/>
  <c r="P39" i="4"/>
  <c r="P43" i="4"/>
  <c r="P28" i="4"/>
  <c r="N31" i="4"/>
  <c r="N41" i="4"/>
  <c r="P31" i="4"/>
  <c r="N35" i="4" l="1"/>
  <c r="W27" i="10" s="1"/>
  <c r="W28" i="10" s="1"/>
  <c r="P44" i="4"/>
  <c r="N44" i="4"/>
  <c r="O44" i="4"/>
  <c r="M44" i="4"/>
  <c r="X27" i="10" l="1"/>
  <c r="X28" i="10" s="1"/>
  <c r="X33" i="10" s="1"/>
  <c r="M35" i="4"/>
  <c r="O35" i="4" l="1"/>
  <c r="P35" i="4"/>
  <c r="AA27" i="10" s="1"/>
  <c r="AB27" i="10" l="1"/>
  <c r="AB28" i="10" s="1"/>
  <c r="AB33" i="10" s="1"/>
  <c r="AA28" i="10"/>
</calcChain>
</file>

<file path=xl/sharedStrings.xml><?xml version="1.0" encoding="utf-8"?>
<sst xmlns="http://schemas.openxmlformats.org/spreadsheetml/2006/main" count="320" uniqueCount="179">
  <si>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</si>
  <si>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</si>
  <si>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</si>
  <si>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</si>
  <si>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</si>
  <si>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</si>
  <si>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</si>
  <si>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</si>
  <si>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</si>
  <si>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</si>
  <si>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</si>
  <si>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</si>
  <si>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</si>
  <si>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</si>
  <si>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</si>
  <si>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</si>
  <si>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</si>
  <si>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</si>
  <si>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</si>
  <si>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</si>
  <si>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</si>
  <si>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</si>
  <si>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</si>
  <si>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</si>
  <si>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</si>
  <si>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</si>
  <si>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</si>
  <si>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</si>
  <si>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</si>
  <si>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</si>
  <si>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</si>
  <si>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</si>
  <si>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</si>
  <si>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</si>
  <si>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</si>
  <si>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</si>
  <si>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</si>
  <si>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</si>
  <si>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</si>
  <si>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</si>
  <si>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</si>
  <si>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</si>
  <si>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</si>
  <si>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</si>
  <si>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</si>
  <si>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</si>
  <si>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</si>
  <si>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</si>
  <si>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</si>
  <si>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</si>
  <si>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</si>
  <si>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</si>
  <si>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</si>
  <si>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</si>
  <si>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</si>
  <si>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</si>
  <si>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</si>
  <si>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</si>
  <si>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</si>
  <si>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</si>
  <si>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</si>
  <si>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</si>
  <si>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</si>
  <si>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</si>
  <si>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</si>
  <si>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</si>
  <si>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</si>
  <si>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</si>
  <si>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</si>
  <si>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</si>
  <si>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</si>
  <si>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</si>
  <si>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</si>
  <si>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</si>
  <si>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</si>
  <si>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</si>
  <si>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</si>
  <si>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</si>
  <si>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</si>
  <si>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</si>
  <si>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</si>
  <si>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</si>
  <si>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</si>
  <si>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</si>
  <si>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</si>
  <si>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</si>
  <si>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</si>
  <si>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</si>
  <si>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</si>
  <si>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</si>
  <si>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</si>
  <si>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</si>
  <si>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</si>
  <si>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</si>
  <si>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</si>
  <si>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</si>
  <si>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</si>
  <si>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</si>
  <si>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</si>
  <si>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</si>
  <si>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</si>
  <si>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</si>
  <si>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</si>
  <si>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</si>
  <si>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</si>
  <si>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</si>
  <si>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</si>
  <si>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</si>
  <si>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</si>
  <si>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</si>
  <si>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</si>
  <si>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</si>
  <si>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</si>
  <si>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</si>
  <si>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</si>
  <si>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</si>
  <si>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</si>
  <si>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</si>
  <si>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</si>
  <si>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</si>
  <si>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</si>
  <si>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</si>
  <si>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</si>
  <si>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</si>
  <si>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</si>
  <si>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</si>
  <si>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</si>
  <si>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</si>
  <si>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</si>
  <si>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</si>
  <si>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</si>
  <si>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</si>
  <si>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</si>
  <si>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</si>
  <si>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</si>
  <si>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</si>
  <si>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</si>
  <si>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</si>
  <si>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</si>
  <si>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</si>
  <si>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</si>
  <si>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</si>
  <si>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</si>
  <si>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</si>
  <si>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</si>
  <si>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</si>
  <si>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</si>
  <si>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</si>
  <si>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</si>
  <si>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</si>
  <si>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</si>
  <si>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</si>
  <si>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</si>
  <si>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</si>
  <si>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</si>
  <si>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</si>
  <si>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</si>
  <si>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</si>
  <si>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</si>
  <si>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</si>
  <si>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Principal Life Insurance Company</t>
  </si>
  <si>
    <t>Principal Financial Group</t>
  </si>
  <si>
    <t>No</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</si>
  <si>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</si>
  <si>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</si>
  <si>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 xml:space="preserve">Federal Taxes  and assessments </t>
  </si>
  <si>
    <t xml:space="preserve">3.2a State income taxes </t>
  </si>
  <si>
    <t>3.2 b State premium taxes</t>
  </si>
  <si>
    <t xml:space="preserve">The portion attributed to the California business was determined based on premiums and was allocated between small and large based on the related premiums. </t>
  </si>
  <si>
    <t xml:space="preserve">The premium tax rate assessed by California business for the reporting period was applied to the reported premiums and was allocated between small and large based on the related premiums. </t>
  </si>
  <si>
    <t xml:space="preserve">There are no expenses that meet this definition. </t>
  </si>
  <si>
    <t>3.2c Community Benefit expenditures</t>
  </si>
  <si>
    <t>3.3 Regulatory authority licenses and fees</t>
  </si>
  <si>
    <t>4.1 Direct sale salaries and benefits</t>
  </si>
  <si>
    <t>4.2 Agents and brokers fees and commissions</t>
  </si>
  <si>
    <t>The portion attributable to California was based on the sales personnel that support the California market.   The expense was allocated between small and large proportional to the related premiums.</t>
  </si>
  <si>
    <t>4.3 Other taxes</t>
  </si>
  <si>
    <t xml:space="preserve">4.4 Other general and administrative expenses </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</si>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</sst>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97">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1">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49" fontId="41" fillId="0" borderId="63" xfId="325" applyNumberFormat="1" applyFont="1" applyBorder="1" applyAlignment="1" applyProtection="1">
      <alignment horizontal="left" vertical="center"/>
      <protection locked="0"/>
    </xf>
    <xf numFmtId="0" fontId="41" fillId="0" borderId="63" xfId="325" applyFont="1" applyBorder="1" applyAlignment="1" applyProtection="1">
      <alignment horizontal="left" vertical="center"/>
      <protection locked="0"/>
    </xf>
    <xf numFmtId="0" fontId="41" fillId="0" borderId="65" xfId="325" applyFont="1" applyFill="1" applyBorder="1" applyProtection="1">
      <protection locked="0"/>
    </xf>
    <xf numFmtId="0" fontId="0" fillId="0" borderId="75" xfId="0" applyFont="1" applyBorder="1" applyAlignment="1" applyProtection="1">
      <alignment horizontal="left" wrapText="1" indent="3"/>
      <protection locked="0"/>
    </xf>
    <xf numFmtId="0" fontId="5" fillId="0" borderId="80" xfId="324" applyFont="1" applyBorder="1" applyAlignment="1" applyProtection="1">
      <alignment horizontal="left" wrapText="1" indent="1"/>
      <protection locked="0"/>
    </xf>
    <xf numFmtId="0" fontId="31" fillId="0" borderId="34" xfId="0" applyFont="1" applyBorder="1" applyProtection="1">
      <protection locked="0"/>
    </xf>
    <xf numFmtId="38" fontId="31" fillId="0" borderId="47" xfId="81"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xf>
    <xf numFmtId="164" fontId="31" fillId="0" borderId="0" xfId="81" applyNumberFormat="1" applyFont="1" applyFill="1" applyBorder="1" applyAlignment="1" applyProtection="1">
      <alignment horizontal="center" vertical="top"/>
    </xf>
    <xf numFmtId="164" fontId="31" fillId="32" borderId="0" xfId="91" applyNumberFormat="1" applyFont="1" applyFill="1" applyBorder="1" applyAlignment="1" applyProtection="1">
      <alignment vertical="top"/>
    </xf>
  </cellXfs>
  <cellStyles count="39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2_Pt 4 MLR Calculation" xfId="326" xr:uid="{122DD7BD-7EEE-42CE-A9AD-41FE4F74CF99}"/>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_Pt 4 MLR Calculation" xfId="329" xr:uid="{BD04247E-24AE-4F07-ADA0-B1F75CEBF69F}"/>
    <cellStyle name="Normal 3 10 3" xfId="271" xr:uid="{00000000-0005-0000-0000-00008A000000}"/>
    <cellStyle name="Normal 3 10_Pt 4 MLR Calculation" xfId="328" xr:uid="{B237B093-3C48-491A-B825-55E3BC054CAD}"/>
    <cellStyle name="Normal 3 11" xfId="251" xr:uid="{00000000-0005-0000-0000-00008B000000}"/>
    <cellStyle name="Normal 3 11 2" xfId="322" xr:uid="{00000000-0005-0000-0000-00008C000000}"/>
    <cellStyle name="Normal 3 11_Pt 4 MLR Calculation" xfId="330" xr:uid="{6354C5BB-F212-4525-AFAB-80A573D6B55E}"/>
    <cellStyle name="Normal 3 12" xfId="217" xr:uid="{00000000-0005-0000-0000-00008D000000}"/>
    <cellStyle name="Normal 3 12 2" xfId="288" xr:uid="{00000000-0005-0000-0000-00008E000000}"/>
    <cellStyle name="Normal 3 12_Pt 4 MLR Calculation" xfId="331" xr:uid="{473A5FC9-8784-4BB9-BCC5-B0E7E5476816}"/>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0_Pt 4 MLR Calculation" xfId="333" xr:uid="{61445157-E141-4044-8F8B-0562213DB0E9}"/>
    <cellStyle name="Normal 3 2 11" xfId="218" xr:uid="{00000000-0005-0000-0000-000093000000}"/>
    <cellStyle name="Normal 3 2 11 2" xfId="289" xr:uid="{00000000-0005-0000-0000-000094000000}"/>
    <cellStyle name="Normal 3 2 11_Pt 4 MLR Calculation" xfId="334" xr:uid="{9C152027-EB04-400A-A588-B6CD5CF816E3}"/>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_Pt 4 MLR Calculation" xfId="337" xr:uid="{463181F5-9357-45CB-8352-3B8D2710D9D2}"/>
    <cellStyle name="Normal 3 2 2 2 3" xfId="273" xr:uid="{00000000-0005-0000-0000-00009A000000}"/>
    <cellStyle name="Normal 3 2 2 2_Pt 4 MLR Calculation" xfId="336" xr:uid="{1793A486-5624-4003-A5F1-5F4E3270E579}"/>
    <cellStyle name="Normal 3 2 2 3" xfId="219" xr:uid="{00000000-0005-0000-0000-00009B000000}"/>
    <cellStyle name="Normal 3 2 2 3 2" xfId="290" xr:uid="{00000000-0005-0000-0000-00009C000000}"/>
    <cellStyle name="Normal 3 2 2 3_Pt 4 MLR Calculation" xfId="338" xr:uid="{A332CE5C-2968-4A20-B8C5-7475C4E86124}"/>
    <cellStyle name="Normal 3 2 2 4" xfId="256" xr:uid="{00000000-0005-0000-0000-00009D000000}"/>
    <cellStyle name="Normal 3 2 2_Pt 4 MLR Calculation" xfId="335" xr:uid="{AAE40450-FC86-4E45-ABB6-E051558FB31A}"/>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_Pt 4 MLR Calculation" xfId="341" xr:uid="{1E8DC2F7-4684-4A0E-8D7F-6E92DCC8BD8B}"/>
    <cellStyle name="Normal 3 2 3 2 3" xfId="274" xr:uid="{00000000-0005-0000-0000-0000A2000000}"/>
    <cellStyle name="Normal 3 2 3 2_Pt 4 MLR Calculation" xfId="340" xr:uid="{D48D95BF-578C-42DA-A32A-5C279D36EF96}"/>
    <cellStyle name="Normal 3 2 3 3" xfId="220" xr:uid="{00000000-0005-0000-0000-0000A3000000}"/>
    <cellStyle name="Normal 3 2 3 3 2" xfId="291" xr:uid="{00000000-0005-0000-0000-0000A4000000}"/>
    <cellStyle name="Normal 3 2 3 3_Pt 4 MLR Calculation" xfId="342" xr:uid="{A41DD194-78D5-4250-B0CF-3C47A9D27F3B}"/>
    <cellStyle name="Normal 3 2 3 4" xfId="257" xr:uid="{00000000-0005-0000-0000-0000A5000000}"/>
    <cellStyle name="Normal 3 2 3_Pt 4 MLR Calculation" xfId="339" xr:uid="{C0F263DE-B5A3-4F43-BE29-608B321A50A5}"/>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_Pt 4 MLR Calculation" xfId="345" xr:uid="{45E0DADF-B00A-40AC-9A3A-37BAE63B9014}"/>
    <cellStyle name="Normal 3 2 4 2 3" xfId="275" xr:uid="{00000000-0005-0000-0000-0000AA000000}"/>
    <cellStyle name="Normal 3 2 4 2_Pt 4 MLR Calculation" xfId="344" xr:uid="{00710BAD-A22A-4CD8-A914-B877EAE5AEB2}"/>
    <cellStyle name="Normal 3 2 4 3" xfId="221" xr:uid="{00000000-0005-0000-0000-0000AB000000}"/>
    <cellStyle name="Normal 3 2 4 3 2" xfId="292" xr:uid="{00000000-0005-0000-0000-0000AC000000}"/>
    <cellStyle name="Normal 3 2 4 3_Pt 4 MLR Calculation" xfId="346" xr:uid="{037B3A10-097E-48CB-819B-F7E5333094B1}"/>
    <cellStyle name="Normal 3 2 4 4" xfId="258" xr:uid="{00000000-0005-0000-0000-0000AD000000}"/>
    <cellStyle name="Normal 3 2 4_Pt 4 MLR Calculation" xfId="343" xr:uid="{F176DF9B-F38A-469A-B82D-5BBC5A3AAF24}"/>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_Pt 4 MLR Calculation" xfId="349" xr:uid="{2430A5BA-5F9F-4D48-AAA8-74B73D443D3F}"/>
    <cellStyle name="Normal 3 2 5 2 3" xfId="276" xr:uid="{00000000-0005-0000-0000-0000B2000000}"/>
    <cellStyle name="Normal 3 2 5 2_Pt 4 MLR Calculation" xfId="348" xr:uid="{5D609CFB-2806-4724-9935-532DBC8AC94E}"/>
    <cellStyle name="Normal 3 2 5 3" xfId="222" xr:uid="{00000000-0005-0000-0000-0000B3000000}"/>
    <cellStyle name="Normal 3 2 5 3 2" xfId="293" xr:uid="{00000000-0005-0000-0000-0000B4000000}"/>
    <cellStyle name="Normal 3 2 5 3_Pt 4 MLR Calculation" xfId="350" xr:uid="{F2AB7534-8794-4E89-9197-045072DFAEF5}"/>
    <cellStyle name="Normal 3 2 5 4" xfId="259" xr:uid="{00000000-0005-0000-0000-0000B5000000}"/>
    <cellStyle name="Normal 3 2 5_Pt 4 MLR Calculation" xfId="347" xr:uid="{EC8CFD60-83E6-480D-AD08-092EABF06E98}"/>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_Pt 4 MLR Calculation" xfId="353" xr:uid="{84782326-9E1D-40D3-94EC-4D5A0E37BE64}"/>
    <cellStyle name="Normal 3 2 6 2 3" xfId="277" xr:uid="{00000000-0005-0000-0000-0000BA000000}"/>
    <cellStyle name="Normal 3 2 6 2_Pt 4 MLR Calculation" xfId="352" xr:uid="{5130F06A-5ED7-49F5-885F-5B74BFF8CF25}"/>
    <cellStyle name="Normal 3 2 6 3" xfId="223" xr:uid="{00000000-0005-0000-0000-0000BB000000}"/>
    <cellStyle name="Normal 3 2 6 3 2" xfId="294" xr:uid="{00000000-0005-0000-0000-0000BC000000}"/>
    <cellStyle name="Normal 3 2 6 3_Pt 4 MLR Calculation" xfId="354" xr:uid="{84899E16-FA5A-4AF0-8B2F-0AFBCCF2177F}"/>
    <cellStyle name="Normal 3 2 6 4" xfId="260" xr:uid="{00000000-0005-0000-0000-0000BD000000}"/>
    <cellStyle name="Normal 3 2 6_Pt 4 MLR Calculation" xfId="351" xr:uid="{3AB379B1-0D02-4DFE-8E3E-36FE5EF2474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_Pt 4 MLR Calculation" xfId="357" xr:uid="{1B8D1D4A-1E49-4FFF-8710-E3B6D9C424AF}"/>
    <cellStyle name="Normal 3 2 7 2 3" xfId="278" xr:uid="{00000000-0005-0000-0000-0000C2000000}"/>
    <cellStyle name="Normal 3 2 7 2_Pt 4 MLR Calculation" xfId="356" xr:uid="{5D23E1A7-64F5-4169-9F51-F65ABA10C2A1}"/>
    <cellStyle name="Normal 3 2 7 3" xfId="224" xr:uid="{00000000-0005-0000-0000-0000C3000000}"/>
    <cellStyle name="Normal 3 2 7 3 2" xfId="295" xr:uid="{00000000-0005-0000-0000-0000C4000000}"/>
    <cellStyle name="Normal 3 2 7 3_Pt 4 MLR Calculation" xfId="358" xr:uid="{E6BB0141-C36E-4E15-AC4E-9B2BE64C5B3D}"/>
    <cellStyle name="Normal 3 2 7 4" xfId="261" xr:uid="{00000000-0005-0000-0000-0000C5000000}"/>
    <cellStyle name="Normal 3 2 7_Pt 4 MLR Calculation" xfId="355" xr:uid="{9EA8D876-C9A5-4BE6-BF52-60C4F11DAA85}"/>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_Pt 4 MLR Calculation" xfId="361" xr:uid="{F9484978-06E5-4D47-B24C-3BCCD43502A2}"/>
    <cellStyle name="Normal 3 2 8 2 3" xfId="279" xr:uid="{00000000-0005-0000-0000-0000CA000000}"/>
    <cellStyle name="Normal 3 2 8 2_Pt 4 MLR Calculation" xfId="360" xr:uid="{55BE12B2-56DA-462F-815E-34F533D0AE79}"/>
    <cellStyle name="Normal 3 2 8 3" xfId="225" xr:uid="{00000000-0005-0000-0000-0000CB000000}"/>
    <cellStyle name="Normal 3 2 8 3 2" xfId="296" xr:uid="{00000000-0005-0000-0000-0000CC000000}"/>
    <cellStyle name="Normal 3 2 8 3_Pt 4 MLR Calculation" xfId="362" xr:uid="{F33589A2-72D4-4B5E-9939-7C239ED40C53}"/>
    <cellStyle name="Normal 3 2 8 4" xfId="262" xr:uid="{00000000-0005-0000-0000-0000CD000000}"/>
    <cellStyle name="Normal 3 2 8_Pt 4 MLR Calculation" xfId="359" xr:uid="{D2B0E7CC-345A-415F-BF23-F99ED6311F83}"/>
    <cellStyle name="Normal 3 2 9" xfId="201" xr:uid="{00000000-0005-0000-0000-0000CE000000}"/>
    <cellStyle name="Normal 3 2 9 2" xfId="235" xr:uid="{00000000-0005-0000-0000-0000CF000000}"/>
    <cellStyle name="Normal 3 2 9 2 2" xfId="306" xr:uid="{00000000-0005-0000-0000-0000D0000000}"/>
    <cellStyle name="Normal 3 2 9 2_Pt 4 MLR Calculation" xfId="364" xr:uid="{FB1BC61D-9D9A-4E4B-81F9-A33853D1464F}"/>
    <cellStyle name="Normal 3 2 9 3" xfId="272" xr:uid="{00000000-0005-0000-0000-0000D1000000}"/>
    <cellStyle name="Normal 3 2 9_Pt 4 MLR Calculation" xfId="363" xr:uid="{5060877B-7ACB-4EEF-A33B-5CEAA3D86809}"/>
    <cellStyle name="Normal 3 2_Pt 4 MLR Calculation" xfId="332" xr:uid="{538339A2-03AA-4F96-95DF-E4F21A9C3ABF}"/>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_Pt 4 MLR Calculation" xfId="367" xr:uid="{0D5EDE68-C4B7-48D9-8596-765AFD43D7CD}"/>
    <cellStyle name="Normal 3 3 2 3" xfId="280" xr:uid="{00000000-0005-0000-0000-0000D6000000}"/>
    <cellStyle name="Normal 3 3 2_Pt 4 MLR Calculation" xfId="366" xr:uid="{344662E2-5E27-4D49-9123-4757EA16D35B}"/>
    <cellStyle name="Normal 3 3 3" xfId="226" xr:uid="{00000000-0005-0000-0000-0000D7000000}"/>
    <cellStyle name="Normal 3 3 3 2" xfId="297" xr:uid="{00000000-0005-0000-0000-0000D8000000}"/>
    <cellStyle name="Normal 3 3 3_Pt 4 MLR Calculation" xfId="368" xr:uid="{9D999500-F36E-4639-9DCF-A7C331A0FDD5}"/>
    <cellStyle name="Normal 3 3 4" xfId="263" xr:uid="{00000000-0005-0000-0000-0000D9000000}"/>
    <cellStyle name="Normal 3 3_Pt 4 MLR Calculation" xfId="365" xr:uid="{0C100023-A7AB-495F-BE82-99C974334CE1}"/>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_Pt 4 MLR Calculation" xfId="371" xr:uid="{09510DD0-2663-4BC1-BACE-F043A2B2CC47}"/>
    <cellStyle name="Normal 3 4 2 3" xfId="281" xr:uid="{00000000-0005-0000-0000-0000DE000000}"/>
    <cellStyle name="Normal 3 4 2_Pt 4 MLR Calculation" xfId="370" xr:uid="{D214D252-AFCD-4D7B-B45A-5F939B5D9C1C}"/>
    <cellStyle name="Normal 3 4 3" xfId="227" xr:uid="{00000000-0005-0000-0000-0000DF000000}"/>
    <cellStyle name="Normal 3 4 3 2" xfId="298" xr:uid="{00000000-0005-0000-0000-0000E0000000}"/>
    <cellStyle name="Normal 3 4 3_Pt 4 MLR Calculation" xfId="372" xr:uid="{77A88C40-2B9A-4504-992D-4203FF5F396E}"/>
    <cellStyle name="Normal 3 4 4" xfId="264" xr:uid="{00000000-0005-0000-0000-0000E1000000}"/>
    <cellStyle name="Normal 3 4_Pt 4 MLR Calculation" xfId="369" xr:uid="{68649824-D939-4657-B5FE-04A5B422BB91}"/>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_Pt 4 MLR Calculation" xfId="375" xr:uid="{565136E8-A326-4E3C-9996-033AE17C44DA}"/>
    <cellStyle name="Normal 3 5 2 3" xfId="282" xr:uid="{00000000-0005-0000-0000-0000E6000000}"/>
    <cellStyle name="Normal 3 5 2_Pt 4 MLR Calculation" xfId="374" xr:uid="{4B0CF763-4EBC-4955-B2FC-757261DADA93}"/>
    <cellStyle name="Normal 3 5 3" xfId="228" xr:uid="{00000000-0005-0000-0000-0000E7000000}"/>
    <cellStyle name="Normal 3 5 3 2" xfId="299" xr:uid="{00000000-0005-0000-0000-0000E8000000}"/>
    <cellStyle name="Normal 3 5 3_Pt 4 MLR Calculation" xfId="376" xr:uid="{149CD443-802B-4B61-9811-FACB8645681C}"/>
    <cellStyle name="Normal 3 5 4" xfId="265" xr:uid="{00000000-0005-0000-0000-0000E9000000}"/>
    <cellStyle name="Normal 3 5_Pt 4 MLR Calculation" xfId="373" xr:uid="{D9BC5222-61A2-40FE-9F73-FC4B705C5A13}"/>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_Pt 4 MLR Calculation" xfId="379" xr:uid="{718BE1D5-DB3A-42F6-A50A-E6720009ACED}"/>
    <cellStyle name="Normal 3 6 2 3" xfId="283" xr:uid="{00000000-0005-0000-0000-0000EE000000}"/>
    <cellStyle name="Normal 3 6 2_Pt 4 MLR Calculation" xfId="378" xr:uid="{A356BF49-5CB4-4EFE-838D-79A22C732C2B}"/>
    <cellStyle name="Normal 3 6 3" xfId="229" xr:uid="{00000000-0005-0000-0000-0000EF000000}"/>
    <cellStyle name="Normal 3 6 3 2" xfId="300" xr:uid="{00000000-0005-0000-0000-0000F0000000}"/>
    <cellStyle name="Normal 3 6 3_Pt 4 MLR Calculation" xfId="380" xr:uid="{97AAF9B0-02FD-4589-8172-64F16B68BF83}"/>
    <cellStyle name="Normal 3 6 4" xfId="266" xr:uid="{00000000-0005-0000-0000-0000F1000000}"/>
    <cellStyle name="Normal 3 6_Pt 4 MLR Calculation" xfId="377" xr:uid="{C1819E6D-CEB0-43CC-B938-977735231665}"/>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_Pt 4 MLR Calculation" xfId="383" xr:uid="{12804DDA-358F-4F5F-BEA3-F81487C8AB8D}"/>
    <cellStyle name="Normal 3 7 2 3" xfId="284" xr:uid="{00000000-0005-0000-0000-0000F6000000}"/>
    <cellStyle name="Normal 3 7 2_Pt 4 MLR Calculation" xfId="382" xr:uid="{0AE58A06-3420-49BE-AD37-6DB7A3ED6D4B}"/>
    <cellStyle name="Normal 3 7 3" xfId="230" xr:uid="{00000000-0005-0000-0000-0000F7000000}"/>
    <cellStyle name="Normal 3 7 3 2" xfId="301" xr:uid="{00000000-0005-0000-0000-0000F8000000}"/>
    <cellStyle name="Normal 3 7 3_Pt 4 MLR Calculation" xfId="384" xr:uid="{C734820B-F119-4048-9C0D-E4E8D9BB5617}"/>
    <cellStyle name="Normal 3 7 4" xfId="267" xr:uid="{00000000-0005-0000-0000-0000F9000000}"/>
    <cellStyle name="Normal 3 7_Pt 4 MLR Calculation" xfId="381" xr:uid="{27321D7C-256E-4098-A2A6-EF312EE9A717}"/>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_Pt 4 MLR Calculation" xfId="387" xr:uid="{B45D9564-B5A4-438E-B4BA-42B09F5333B8}"/>
    <cellStyle name="Normal 3 8 2 3" xfId="285" xr:uid="{00000000-0005-0000-0000-0000FE000000}"/>
    <cellStyle name="Normal 3 8 2_Pt 4 MLR Calculation" xfId="386" xr:uid="{14B13143-B1D0-4C6B-AB61-9287761FBF8D}"/>
    <cellStyle name="Normal 3 8 3" xfId="231" xr:uid="{00000000-0005-0000-0000-0000FF000000}"/>
    <cellStyle name="Normal 3 8 3 2" xfId="302" xr:uid="{00000000-0005-0000-0000-000000010000}"/>
    <cellStyle name="Normal 3 8 3_Pt 4 MLR Calculation" xfId="388" xr:uid="{A5B52FF4-2936-4E60-8D08-D3FEAECC5466}"/>
    <cellStyle name="Normal 3 8 4" xfId="268" xr:uid="{00000000-0005-0000-0000-000001010000}"/>
    <cellStyle name="Normal 3 8_Pt 4 MLR Calculation" xfId="385" xr:uid="{6F89355F-D0EE-4C1C-8B88-98E2888A79AC}"/>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_Pt 4 MLR Calculation" xfId="391" xr:uid="{11EEAF00-CA88-40CF-9D5C-145F98C6495A}"/>
    <cellStyle name="Normal 3 9 2 3" xfId="286" xr:uid="{00000000-0005-0000-0000-000006010000}"/>
    <cellStyle name="Normal 3 9 2_Pt 4 MLR Calculation" xfId="390" xr:uid="{1FAF112B-5A33-4CAA-B511-84CC1295B453}"/>
    <cellStyle name="Normal 3 9 3" xfId="232" xr:uid="{00000000-0005-0000-0000-000007010000}"/>
    <cellStyle name="Normal 3 9 3 2" xfId="303" xr:uid="{00000000-0005-0000-0000-000008010000}"/>
    <cellStyle name="Normal 3 9 3_Pt 4 MLR Calculation" xfId="392" xr:uid="{59EC0643-47AB-4A40-8F85-0556FA30E4BB}"/>
    <cellStyle name="Normal 3 9 4" xfId="269" xr:uid="{00000000-0005-0000-0000-000009010000}"/>
    <cellStyle name="Normal 3 9_Pt 4 MLR Calculation" xfId="389" xr:uid="{A1FD127F-1D62-4AC6-A9EE-7C2E99D835B5}"/>
    <cellStyle name="Normal 3_Pt 4 MLR Calculation" xfId="327" xr:uid="{1F0FF127-DB1F-4ABA-9CF9-2F29C0B15ABE}"/>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_Pt 4 MLR Calculation" xfId="395" xr:uid="{4CF2EECF-4C89-4A27-A63A-2A71DFAF51E3}"/>
    <cellStyle name="Normal 4 2 3" xfId="287" xr:uid="{00000000-0005-0000-0000-00000E010000}"/>
    <cellStyle name="Normal 4 2_Pt 4 MLR Calculation" xfId="394" xr:uid="{35B521E1-F6D4-4DEF-8156-D89146EE53B4}"/>
    <cellStyle name="Normal 4 3" xfId="233" xr:uid="{00000000-0005-0000-0000-00000F010000}"/>
    <cellStyle name="Normal 4 3 2" xfId="304" xr:uid="{00000000-0005-0000-0000-000010010000}"/>
    <cellStyle name="Normal 4 3_Pt 4 MLR Calculation" xfId="396" xr:uid="{9CED82ED-6846-4CEC-9680-7077D56DA4DC}"/>
    <cellStyle name="Normal 4 4" xfId="270" xr:uid="{00000000-0005-0000-0000-000011010000}"/>
    <cellStyle name="Normal 4_Pt 4 MLR Calculation" xfId="393" xr:uid="{3512022A-14DD-4FD9-A091-566F43E33413}"/>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66FF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2587037</xdr:colOff>
      <xdr:row>31</xdr:row>
      <xdr:rowOff>142875</xdr:rowOff>
    </xdr:to>
    <xdr:pic>
      <xdr:nvPicPr>
        <xdr:cNvPr id="4" name="Picture 3">
          <a:extLst>
            <a:ext uri="{FF2B5EF4-FFF2-40B4-BE49-F238E27FC236}">
              <a16:creationId xmlns:a16="http://schemas.microsoft.com/office/drawing/2014/main" id="{FF9BF1A6-B2D0-4221-8CBA-10D4F08DED89}"/>
            </a:ext>
          </a:extLst>
        </xdr:cNvPr>
        <xdr:cNvPicPr>
          <a:picLocks noChangeAspect="1"/>
        </xdr:cNvPicPr>
      </xdr:nvPicPr>
      <xdr:blipFill>
        <a:blip xmlns:r="http://schemas.openxmlformats.org/officeDocument/2006/relationships" r:embed="rId1"/>
        <a:stretch>
          <a:fillRect/>
        </a:stretch>
      </xdr:blipFill>
      <xdr:spPr>
        <a:xfrm>
          <a:off x="123825" y="7200900"/>
          <a:ext cx="2587037"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921483\AppData\Local\Microsoft\Windows\INetCache\Content.Outlook\PQ0FZ2WU\3_CA_DLR_ExpenseData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921483\AppData\Local\Microsoft\Windows\INetCache\Content.Outlook\PQ0FZ2WU\2_Reporting_Form_RV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Dist SAP"/>
      <sheetName val="EXP Cube SAP Exp"/>
      <sheetName val="Distr Email"/>
      <sheetName val="Dist Corp Exp"/>
      <sheetName val="Sheet1"/>
      <sheetName val="8575277FBA044DC4B6BF4087E3BA7FD"/>
      <sheetName val="F5F6F3ED25A24B2888B1C9AABD58261"/>
    </sheetNames>
    <sheetDataSet>
      <sheetData sheetId="0">
        <row r="8">
          <cell r="E8">
            <v>626301.9970210559</v>
          </cell>
          <cell r="F8">
            <v>267221.64504631731</v>
          </cell>
        </row>
        <row r="9">
          <cell r="E9">
            <v>935.23907191364015</v>
          </cell>
          <cell r="F9">
            <v>399.03453046143159</v>
          </cell>
        </row>
        <row r="11">
          <cell r="E11">
            <v>321354.3388678428</v>
          </cell>
          <cell r="F11">
            <v>137110.907331419</v>
          </cell>
        </row>
        <row r="26">
          <cell r="E26">
            <v>3315491.170633507</v>
          </cell>
          <cell r="F26">
            <v>1414639.6088854149</v>
          </cell>
        </row>
        <row r="37">
          <cell r="E37">
            <v>7546.2550609655918</v>
          </cell>
          <cell r="F37">
            <v>3219.7289820593187</v>
          </cell>
        </row>
        <row r="44">
          <cell r="E44">
            <v>3476742.6837880323</v>
          </cell>
          <cell r="F44">
            <v>1483407.2121493679</v>
          </cell>
        </row>
        <row r="45">
          <cell r="E45">
            <v>13644421.87755502</v>
          </cell>
          <cell r="F45">
            <v>5821608.2292064521</v>
          </cell>
        </row>
        <row r="47">
          <cell r="E47">
            <v>575404.84959585953</v>
          </cell>
          <cell r="F47">
            <v>245505.57272367284</v>
          </cell>
        </row>
        <row r="54">
          <cell r="E54">
            <v>14097245.225318661</v>
          </cell>
          <cell r="F54">
            <v>6014812.4669069946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11">
          <cell r="F11">
            <v>141083924.40339157</v>
          </cell>
          <cell r="H11">
            <v>60195686.023650169</v>
          </cell>
        </row>
        <row r="12">
          <cell r="F12">
            <v>100716.34814516128</v>
          </cell>
          <cell r="H12">
            <v>14454.329631336406</v>
          </cell>
        </row>
        <row r="13">
          <cell r="F13">
            <v>99910.086281106036</v>
          </cell>
          <cell r="H13">
            <v>12710.187944700461</v>
          </cell>
        </row>
        <row r="20">
          <cell r="F20">
            <v>78628398.596848309</v>
          </cell>
          <cell r="H20">
            <v>38557351.416101418</v>
          </cell>
        </row>
        <row r="21">
          <cell r="G21">
            <v>4654027.1499999994</v>
          </cell>
          <cell r="I21">
            <v>2541175.98</v>
          </cell>
        </row>
        <row r="23">
          <cell r="F23">
            <v>6334458.4751397185</v>
          </cell>
          <cell r="H23">
            <v>2702696.8175985464</v>
          </cell>
        </row>
        <row r="24">
          <cell r="G24">
            <v>1212354.6394797873</v>
          </cell>
          <cell r="I24">
            <v>517270.26687164168</v>
          </cell>
        </row>
        <row r="25">
          <cell r="F25">
            <v>6375325.9517435487</v>
          </cell>
          <cell r="H25">
            <v>2720133.57235729</v>
          </cell>
        </row>
        <row r="47">
          <cell r="F47">
            <v>225184.45999999996</v>
          </cell>
          <cell r="H47">
            <v>112450</v>
          </cell>
        </row>
        <row r="48">
          <cell r="F48">
            <v>2535017.9906916996</v>
          </cell>
          <cell r="H48">
            <v>1270009.8918918918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85" zoomScaleNormal="85" workbookViewId="0"/>
  </sheetViews>
  <sheetFormatPr defaultColWidth="9.140625" defaultRowHeight="15" x14ac:dyDescent="0.2"/>
  <cols>
    <col min="1" max="1" width="2.42578125" style="25" bestFit="1" customWidth="1"/>
    <col min="2" max="2" width="70.42578125" style="25" bestFit="1" customWidth="1"/>
    <col min="3" max="3" width="31.5703125" style="25" customWidth="1"/>
    <col min="4" max="16384" width="9.140625" style="25"/>
  </cols>
  <sheetData>
    <row r="1" spans="1:3" ht="15.75" x14ac:dyDescent="0.25">
      <c r="A1" s="24"/>
      <c r="B1" s="301" t="s">
        <v>139</v>
      </c>
      <c r="C1" s="302"/>
    </row>
    <row r="2" spans="1:3" ht="15.75" x14ac:dyDescent="0.25">
      <c r="A2" s="24"/>
      <c r="B2" s="301" t="s">
        <v>140</v>
      </c>
      <c r="C2" s="302"/>
    </row>
    <row r="3" spans="1:3" ht="15.75" x14ac:dyDescent="0.25">
      <c r="A3" s="24"/>
      <c r="B3" s="303" t="s">
        <v>144</v>
      </c>
      <c r="C3" s="307"/>
    </row>
    <row r="4" spans="1:3" ht="15.75" thickBot="1" x14ac:dyDescent="0.25">
      <c r="B4" s="24"/>
      <c r="C4" s="24"/>
    </row>
    <row r="5" spans="1:3" x14ac:dyDescent="0.2">
      <c r="A5" s="29"/>
      <c r="B5" s="30"/>
      <c r="C5" s="31"/>
    </row>
    <row r="6" spans="1:3" ht="15.75" x14ac:dyDescent="0.2">
      <c r="A6" s="32" t="s">
        <v>0</v>
      </c>
      <c r="B6" s="33" t="s">
        <v>85</v>
      </c>
      <c r="C6" s="401" t="s">
        <v>178</v>
      </c>
    </row>
    <row r="7" spans="1:3" ht="15.75" x14ac:dyDescent="0.2">
      <c r="A7" s="32" t="s">
        <v>1</v>
      </c>
      <c r="B7" s="33" t="s">
        <v>134</v>
      </c>
      <c r="C7" s="402"/>
    </row>
    <row r="8" spans="1:3" ht="15.75" x14ac:dyDescent="0.2">
      <c r="A8" s="32" t="s">
        <v>2</v>
      </c>
      <c r="B8" s="33" t="s">
        <v>88</v>
      </c>
      <c r="C8" s="401" t="s">
        <v>160</v>
      </c>
    </row>
    <row r="9" spans="1:3" ht="15.75" x14ac:dyDescent="0.2">
      <c r="A9" s="32" t="s">
        <v>3</v>
      </c>
      <c r="B9" s="33" t="s">
        <v>89</v>
      </c>
      <c r="C9" s="401" t="s">
        <v>161</v>
      </c>
    </row>
    <row r="10" spans="1:3" ht="16.5" thickBot="1" x14ac:dyDescent="0.3">
      <c r="A10" s="34" t="s">
        <v>4</v>
      </c>
      <c r="B10" s="35" t="s">
        <v>86</v>
      </c>
      <c r="C10" s="40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c r="F2" s="25"/>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8"/>
      <c r="C6" s="379"/>
      <c r="D6" s="387">
        <f>'Cover Page'!C7</f>
        <v>0</v>
      </c>
      <c r="E6" s="331"/>
      <c r="F6" s="332"/>
      <c r="G6" s="25"/>
      <c r="H6" s="47" t="str">
        <f>'Cover Page'!C10</f>
        <v>No</v>
      </c>
      <c r="I6" s="25"/>
      <c r="J6" s="25"/>
      <c r="K6" s="48"/>
      <c r="L6" s="48"/>
      <c r="M6" s="25"/>
      <c r="N6" s="49"/>
      <c r="O6" s="25"/>
      <c r="P6" s="25"/>
    </row>
    <row r="7" spans="1:16" s="46" customFormat="1" ht="15.75" x14ac:dyDescent="0.25">
      <c r="A7" s="40"/>
      <c r="B7" s="41" t="s">
        <v>88</v>
      </c>
      <c r="C7" s="42"/>
      <c r="D7" s="42"/>
      <c r="E7" s="332"/>
      <c r="F7" s="332"/>
      <c r="G7" s="25"/>
      <c r="H7" s="36"/>
      <c r="K7" s="48"/>
      <c r="L7" s="48"/>
      <c r="M7" s="25"/>
      <c r="N7" s="36"/>
    </row>
    <row r="8" spans="1:16" s="46" customFormat="1" ht="15" customHeight="1" x14ac:dyDescent="0.2">
      <c r="A8" s="40"/>
      <c r="B8" s="380"/>
      <c r="C8" s="379"/>
      <c r="D8" s="194" t="str">
        <f>'Cover Page'!C8</f>
        <v>Principal Life Insurance Company</v>
      </c>
      <c r="E8" s="332"/>
      <c r="F8" s="332"/>
      <c r="G8" s="25"/>
      <c r="H8" s="50"/>
      <c r="K8" s="377"/>
      <c r="L8" s="377"/>
      <c r="M8" s="25"/>
      <c r="N8" s="50"/>
    </row>
    <row r="9" spans="1:16" s="46" customFormat="1" ht="18" customHeight="1" x14ac:dyDescent="0.25">
      <c r="A9" s="40"/>
      <c r="B9" s="51" t="s">
        <v>90</v>
      </c>
      <c r="C9" s="42"/>
      <c r="D9" s="42"/>
      <c r="E9" s="342" t="s">
        <v>105</v>
      </c>
      <c r="F9" s="332"/>
      <c r="H9" s="40"/>
      <c r="I9" s="25"/>
      <c r="J9" s="25"/>
      <c r="K9" s="52"/>
      <c r="L9" s="52"/>
      <c r="N9" s="40"/>
      <c r="O9" s="25"/>
      <c r="P9" s="25"/>
    </row>
    <row r="10" spans="1:16" s="46" customFormat="1" ht="15" customHeight="1" x14ac:dyDescent="0.2">
      <c r="A10" s="40"/>
      <c r="B10" s="381"/>
      <c r="C10" s="379"/>
      <c r="D10" s="194" t="str">
        <f>'Cover Page'!C9</f>
        <v>Principal Financial Group</v>
      </c>
      <c r="E10" s="332"/>
      <c r="F10" s="332"/>
      <c r="G10" s="25"/>
      <c r="H10" s="49"/>
      <c r="K10" s="377"/>
      <c r="L10" s="377"/>
      <c r="M10" s="25"/>
      <c r="N10" s="49"/>
    </row>
    <row r="11" spans="1:16" s="46" customFormat="1" ht="15.75" x14ac:dyDescent="0.25">
      <c r="A11" s="40"/>
      <c r="B11" s="51" t="s">
        <v>85</v>
      </c>
      <c r="C11" s="42"/>
      <c r="D11" s="42"/>
      <c r="E11" s="332"/>
      <c r="F11" s="332"/>
      <c r="H11" s="53"/>
      <c r="I11" s="25"/>
      <c r="J11" s="25"/>
      <c r="K11" s="52"/>
      <c r="L11" s="52"/>
      <c r="N11" s="53"/>
      <c r="O11" s="25"/>
      <c r="P11" s="25"/>
    </row>
    <row r="12" spans="1:16" s="46" customFormat="1" x14ac:dyDescent="0.2">
      <c r="A12" s="40"/>
      <c r="B12" s="381"/>
      <c r="C12" s="379"/>
      <c r="D12" s="194" t="str">
        <f>'Cover Page'!C6</f>
        <v>2021</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6"/>
      <c r="F14" s="317"/>
      <c r="G14" s="317" t="s">
        <v>33</v>
      </c>
      <c r="H14" s="317"/>
      <c r="I14" s="317"/>
      <c r="J14" s="317"/>
      <c r="K14" s="316"/>
      <c r="L14" s="317"/>
      <c r="M14" s="317" t="s">
        <v>33</v>
      </c>
      <c r="N14" s="317"/>
      <c r="O14" s="317"/>
      <c r="P14" s="329"/>
    </row>
    <row r="15" spans="1:16" ht="13.7" customHeight="1" thickBot="1" x14ac:dyDescent="0.25">
      <c r="B15" s="24"/>
      <c r="C15" s="24"/>
      <c r="D15" s="38"/>
      <c r="E15" s="319"/>
      <c r="F15" s="320"/>
      <c r="G15" s="321" t="s">
        <v>106</v>
      </c>
      <c r="H15" s="320"/>
      <c r="I15" s="320"/>
      <c r="J15" s="322"/>
      <c r="K15" s="319"/>
      <c r="L15" s="320"/>
      <c r="M15" s="321" t="s">
        <v>107</v>
      </c>
      <c r="N15" s="320"/>
      <c r="O15" s="320"/>
      <c r="P15" s="322"/>
    </row>
    <row r="16" spans="1:16" ht="16.5" customHeight="1" thickBot="1" x14ac:dyDescent="0.3">
      <c r="B16" s="24"/>
      <c r="C16" s="24"/>
      <c r="D16" s="38"/>
      <c r="E16" s="324" t="s">
        <v>8</v>
      </c>
      <c r="F16" s="323"/>
      <c r="G16" s="324" t="s">
        <v>9</v>
      </c>
      <c r="H16" s="325"/>
      <c r="I16" s="327" t="s">
        <v>10</v>
      </c>
      <c r="J16" s="328"/>
      <c r="K16" s="324" t="s">
        <v>8</v>
      </c>
      <c r="L16" s="325"/>
      <c r="M16" s="324" t="s">
        <v>9</v>
      </c>
      <c r="N16" s="325"/>
      <c r="O16" s="327" t="s">
        <v>10</v>
      </c>
      <c r="P16" s="328"/>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3"/>
      <c r="C18" s="310"/>
      <c r="D18" s="315" t="s">
        <v>151</v>
      </c>
      <c r="E18" s="59" t="str">
        <f>"12/31/"&amp;""&amp;'Cover Page'!C$6</f>
        <v>12/31/2021</v>
      </c>
      <c r="F18" s="60">
        <f>DATE(YEAR(E18)+0,MONTH(E18)+3,DAY(E18)+0)</f>
        <v>44651</v>
      </c>
      <c r="G18" s="59" t="str">
        <f>"12/31/"&amp;""&amp;'Cover Page'!C$6</f>
        <v>12/31/2021</v>
      </c>
      <c r="H18" s="61">
        <f>DATE(YEAR(G18)+0,MONTH(G18)+3,DAY(G18)+0)</f>
        <v>44651</v>
      </c>
      <c r="I18" s="59" t="str">
        <f>"12/31/"&amp;""&amp;'Cover Page'!C$6</f>
        <v>12/31/2021</v>
      </c>
      <c r="J18" s="61">
        <f>DATE(YEAR(I18)+0,MONTH(I18)+3,DAY(I18)+0)</f>
        <v>44651</v>
      </c>
      <c r="K18" s="59" t="str">
        <f>"12/31/"&amp;""&amp;'Cover Page'!C$6</f>
        <v>12/31/2021</v>
      </c>
      <c r="L18" s="61">
        <f>DATE(YEAR(K18)+0,MONTH(K18)+3,DAY(K18)+0)</f>
        <v>44651</v>
      </c>
      <c r="M18" s="59" t="str">
        <f>"12/31/"&amp;""&amp;'Cover Page'!C$6</f>
        <v>12/31/2021</v>
      </c>
      <c r="N18" s="61">
        <f>DATE(YEAR(M18)+0,MONTH(M18)+3,DAY(M18)+0)</f>
        <v>44651</v>
      </c>
      <c r="O18" s="59" t="str">
        <f>"12/31/"&amp;""&amp;'Cover Page'!C$6</f>
        <v>12/31/2021</v>
      </c>
      <c r="P18" s="61">
        <f>DATE(YEAR(O18)+0,MONTH(O18)+3,DAY(O18)+0)</f>
        <v>44651</v>
      </c>
    </row>
    <row r="19" spans="2:16" s="36" customFormat="1" ht="16.5" thickBot="1" x14ac:dyDescent="0.25">
      <c r="B19" s="311"/>
      <c r="C19" s="312"/>
      <c r="D19" s="314"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141084730.66525561</v>
      </c>
      <c r="N21" s="80">
        <f>'Pt 2 Premium and Claims'!N22+'Pt 2 Premium and Claims'!N23-'Pt 2 Premium and Claims'!N24-'Pt 2 Premium and Claims'!N25</f>
        <v>141084730.66525561</v>
      </c>
      <c r="O21" s="79">
        <f>'Pt 2 Premium and Claims'!O22+'Pt 2 Premium and Claims'!O23-'Pt 2 Premium and Claims'!O24-'Pt 2 Premium and Claims'!O25</f>
        <v>60197430.165336803</v>
      </c>
      <c r="P21" s="80">
        <f>'Pt 2 Premium and Claims'!P22+'Pt 2 Premium and Claims'!P23-'Pt 2 Premium and Claims'!P24-'Pt 2 Premium and Claims'!P25</f>
        <v>60197430.165336803</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78587531.120244488</v>
      </c>
      <c r="N24" s="80">
        <f>'Pt 2 Premium and Claims'!N51</f>
        <v>84494780.386328101</v>
      </c>
      <c r="O24" s="79">
        <f>'Pt 2 Premium and Claims'!O51</f>
        <v>38539914.661342673</v>
      </c>
      <c r="P24" s="80">
        <f>'Pt 2 Premium and Claims'!P51</f>
        <v>41615797.662973054</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c r="L28" s="105"/>
      <c r="M28" s="103">
        <f>[1]Sources!$E$8</f>
        <v>626301.9970210559</v>
      </c>
      <c r="N28" s="102">
        <f>M28</f>
        <v>626301.9970210559</v>
      </c>
      <c r="O28" s="103">
        <f>[1]Sources!$F$8</f>
        <v>267221.64504631731</v>
      </c>
      <c r="P28" s="105">
        <f>O28</f>
        <v>267221.64504631731</v>
      </c>
    </row>
    <row r="29" spans="2:16" s="36" customFormat="1" ht="30" x14ac:dyDescent="0.2">
      <c r="B29" s="94"/>
      <c r="C29" s="98"/>
      <c r="D29" s="78" t="s">
        <v>67</v>
      </c>
      <c r="E29" s="103"/>
      <c r="F29" s="105"/>
      <c r="G29" s="101"/>
      <c r="H29" s="102"/>
      <c r="I29" s="103"/>
      <c r="J29" s="104"/>
      <c r="K29" s="103"/>
      <c r="L29" s="105"/>
      <c r="M29" s="103">
        <f>[1]Sources!$E$9</f>
        <v>935.23907191364015</v>
      </c>
      <c r="N29" s="105">
        <f>M29</f>
        <v>935.23907191364015</v>
      </c>
      <c r="O29" s="103">
        <f>[1]Sources!$F$9</f>
        <v>399.03453046143159</v>
      </c>
      <c r="P29" s="105">
        <f>O29</f>
        <v>399.03453046143159</v>
      </c>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c r="L31" s="105"/>
      <c r="M31" s="103">
        <f>[1]Sources!$E$11</f>
        <v>321354.3388678428</v>
      </c>
      <c r="N31" s="102">
        <f>M31</f>
        <v>321354.3388678428</v>
      </c>
      <c r="O31" s="103">
        <f>[1]Sources!$F$11</f>
        <v>137110.907331419</v>
      </c>
      <c r="P31" s="105">
        <f>O31</f>
        <v>137110.907331419</v>
      </c>
    </row>
    <row r="32" spans="2:16" x14ac:dyDescent="0.2">
      <c r="B32" s="76"/>
      <c r="C32" s="98"/>
      <c r="D32" s="106" t="s">
        <v>104</v>
      </c>
      <c r="E32" s="103"/>
      <c r="F32" s="105"/>
      <c r="G32" s="101"/>
      <c r="H32" s="102"/>
      <c r="I32" s="103"/>
      <c r="J32" s="104"/>
      <c r="K32" s="103"/>
      <c r="L32" s="105"/>
      <c r="M32" s="103">
        <f>[1]Sources!$E$26</f>
        <v>3315491.170633507</v>
      </c>
      <c r="N32" s="102">
        <f>M32</f>
        <v>3315491.170633507</v>
      </c>
      <c r="O32" s="103">
        <f>[1]Sources!$F$26</f>
        <v>1414639.6088854149</v>
      </c>
      <c r="P32" s="105">
        <f>O32</f>
        <v>1414639.6088854149</v>
      </c>
    </row>
    <row r="33" spans="2:16" x14ac:dyDescent="0.2">
      <c r="B33" s="76"/>
      <c r="C33" s="98"/>
      <c r="D33" s="106" t="s">
        <v>103</v>
      </c>
      <c r="E33" s="103"/>
      <c r="F33" s="105"/>
      <c r="G33" s="101"/>
      <c r="H33" s="102"/>
      <c r="I33" s="103"/>
      <c r="J33" s="104"/>
      <c r="K33" s="103"/>
      <c r="L33" s="105"/>
      <c r="M33" s="103">
        <f>[1]Sources!$E$36</f>
        <v>0</v>
      </c>
      <c r="N33" s="102">
        <v>0</v>
      </c>
      <c r="O33" s="103">
        <f>[1]Sources!$F$36</f>
        <v>0</v>
      </c>
      <c r="P33" s="105">
        <v>0</v>
      </c>
    </row>
    <row r="34" spans="2:16" x14ac:dyDescent="0.2">
      <c r="B34" s="76"/>
      <c r="C34" s="98">
        <v>3.3</v>
      </c>
      <c r="D34" s="106" t="s">
        <v>21</v>
      </c>
      <c r="E34" s="107"/>
      <c r="F34" s="105"/>
      <c r="G34" s="101"/>
      <c r="H34" s="102"/>
      <c r="I34" s="103"/>
      <c r="J34" s="104"/>
      <c r="K34" s="107"/>
      <c r="L34" s="105"/>
      <c r="M34" s="103">
        <f>[1]Sources!$E$37</f>
        <v>7546.2550609655918</v>
      </c>
      <c r="N34" s="102">
        <f>M34</f>
        <v>7546.2550609655918</v>
      </c>
      <c r="O34" s="103">
        <f>[1]Sources!$F$37</f>
        <v>3219.7289820593187</v>
      </c>
      <c r="P34" s="105">
        <f>O34</f>
        <v>3219.7289820593187</v>
      </c>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4271629.0006552851</v>
      </c>
      <c r="N35" s="109">
        <f t="shared" si="0"/>
        <v>4271629.0006552851</v>
      </c>
      <c r="O35" s="108">
        <f t="shared" si="0"/>
        <v>1822590.9247756719</v>
      </c>
      <c r="P35" s="109">
        <f t="shared" si="0"/>
        <v>1822590.9247756719</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c r="L38" s="105"/>
      <c r="M38" s="103">
        <f>[1]Sources!$E$44</f>
        <v>3476742.6837880323</v>
      </c>
      <c r="N38" s="105">
        <f>M38</f>
        <v>3476742.6837880323</v>
      </c>
      <c r="O38" s="103">
        <f>[1]Sources!$F$44</f>
        <v>1483407.2121493679</v>
      </c>
      <c r="P38" s="105">
        <f>O38</f>
        <v>1483407.2121493679</v>
      </c>
    </row>
    <row r="39" spans="2:16" x14ac:dyDescent="0.2">
      <c r="B39" s="113"/>
      <c r="C39" s="98">
        <v>4.2</v>
      </c>
      <c r="D39" s="106" t="s">
        <v>19</v>
      </c>
      <c r="E39" s="103"/>
      <c r="F39" s="105"/>
      <c r="G39" s="103"/>
      <c r="H39" s="105"/>
      <c r="I39" s="103"/>
      <c r="J39" s="105"/>
      <c r="K39" s="103"/>
      <c r="L39" s="105"/>
      <c r="M39" s="103">
        <f>[1]Sources!$E$45</f>
        <v>13644421.87755502</v>
      </c>
      <c r="N39" s="105">
        <f>M39</f>
        <v>13644421.87755502</v>
      </c>
      <c r="O39" s="103">
        <f>[1]Sources!$F$45</f>
        <v>5821608.2292064521</v>
      </c>
      <c r="P39" s="105">
        <f>O39</f>
        <v>5821608.2292064521</v>
      </c>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3">
        <f>[1]Sources!$E$47</f>
        <v>575404.84959585953</v>
      </c>
      <c r="N41" s="105">
        <f>M41</f>
        <v>575404.84959585953</v>
      </c>
      <c r="O41" s="103">
        <f>[1]Sources!$F$47</f>
        <v>245505.57272367284</v>
      </c>
      <c r="P41" s="105">
        <f>O41</f>
        <v>245505.57272367284</v>
      </c>
    </row>
    <row r="42" spans="2:16" ht="30" x14ac:dyDescent="0.2">
      <c r="B42" s="113"/>
      <c r="C42" s="114"/>
      <c r="D42" s="78" t="s">
        <v>123</v>
      </c>
      <c r="E42" s="107"/>
      <c r="F42" s="105"/>
      <c r="G42" s="107"/>
      <c r="H42" s="105"/>
      <c r="I42" s="107"/>
      <c r="J42" s="105"/>
      <c r="K42" s="107"/>
      <c r="L42" s="105"/>
      <c r="M42" s="107">
        <f>[1]Sources!$E$46</f>
        <v>0</v>
      </c>
      <c r="N42" s="105">
        <v>0</v>
      </c>
      <c r="O42" s="107">
        <f>[1]Sources!$F$46</f>
        <v>0</v>
      </c>
      <c r="P42" s="105">
        <v>0</v>
      </c>
    </row>
    <row r="43" spans="2:16" x14ac:dyDescent="0.2">
      <c r="B43" s="113"/>
      <c r="C43" s="98">
        <v>4.4000000000000004</v>
      </c>
      <c r="D43" s="106" t="s">
        <v>20</v>
      </c>
      <c r="E43" s="107"/>
      <c r="F43" s="101"/>
      <c r="G43" s="107"/>
      <c r="H43" s="101"/>
      <c r="I43" s="107"/>
      <c r="J43" s="101"/>
      <c r="K43" s="107"/>
      <c r="L43" s="101"/>
      <c r="M43" s="107">
        <f>[1]Sources!$E$54</f>
        <v>14097245.225318661</v>
      </c>
      <c r="N43" s="101">
        <f>M43</f>
        <v>14097245.225318661</v>
      </c>
      <c r="O43" s="107">
        <f>[1]Sources!$F$54</f>
        <v>6014812.4669069946</v>
      </c>
      <c r="P43" s="105">
        <f>O43</f>
        <v>6014812.4669069946</v>
      </c>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31793814.636257574</v>
      </c>
      <c r="N44" s="115">
        <f t="shared" si="1"/>
        <v>31793814.636257574</v>
      </c>
      <c r="O44" s="79">
        <f t="shared" si="1"/>
        <v>13565333.480986487</v>
      </c>
      <c r="P44" s="80">
        <f t="shared" si="1"/>
        <v>13565333.480986487</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c r="L47" s="123"/>
      <c r="M47" s="122">
        <f>[2]FORM!$F$47</f>
        <v>225184.45999999996</v>
      </c>
      <c r="N47" s="123">
        <f>M47</f>
        <v>225184.45999999996</v>
      </c>
      <c r="O47" s="122">
        <f>[2]FORM!$H$47</f>
        <v>112450</v>
      </c>
      <c r="P47" s="100">
        <f>O47</f>
        <v>112450</v>
      </c>
    </row>
    <row r="48" spans="2:16" s="36" customFormat="1" x14ac:dyDescent="0.2">
      <c r="B48" s="94"/>
      <c r="C48" s="98">
        <v>5.2</v>
      </c>
      <c r="D48" s="106" t="s">
        <v>27</v>
      </c>
      <c r="E48" s="122"/>
      <c r="F48" s="123"/>
      <c r="G48" s="122"/>
      <c r="H48" s="123"/>
      <c r="I48" s="122"/>
      <c r="J48" s="123"/>
      <c r="K48" s="122"/>
      <c r="L48" s="123"/>
      <c r="M48" s="122">
        <f>[2]FORM!$F$48</f>
        <v>2535017.9906916996</v>
      </c>
      <c r="N48" s="123">
        <f>M48</f>
        <v>2535017.9906916996</v>
      </c>
      <c r="O48" s="122">
        <f>[2]FORM!$H$48</f>
        <v>1270009.8918918918</v>
      </c>
      <c r="P48" s="407">
        <f>O48</f>
        <v>1270009.8918918918</v>
      </c>
    </row>
    <row r="49" spans="2:16" s="36" customFormat="1" ht="15.75" thickBot="1" x14ac:dyDescent="0.25">
      <c r="B49" s="94"/>
      <c r="C49" s="98">
        <v>5.3</v>
      </c>
      <c r="D49" s="106" t="s">
        <v>23</v>
      </c>
      <c r="E49" s="124">
        <f>E48/12</f>
        <v>0</v>
      </c>
      <c r="F49" s="125">
        <f t="shared" ref="F49:P49" si="2">F48/12</f>
        <v>0</v>
      </c>
      <c r="G49" s="124">
        <f t="shared" si="2"/>
        <v>0</v>
      </c>
      <c r="H49" s="125">
        <f>H48/12</f>
        <v>0</v>
      </c>
      <c r="I49" s="124">
        <f t="shared" si="2"/>
        <v>0</v>
      </c>
      <c r="J49" s="125">
        <f t="shared" si="2"/>
        <v>0</v>
      </c>
      <c r="K49" s="124">
        <f t="shared" si="2"/>
        <v>0</v>
      </c>
      <c r="L49" s="125">
        <f t="shared" si="2"/>
        <v>0</v>
      </c>
      <c r="M49" s="124">
        <f>M48/12</f>
        <v>211251.4992243083</v>
      </c>
      <c r="N49" s="125">
        <f>N48/12</f>
        <v>211251.4992243083</v>
      </c>
      <c r="O49" s="124">
        <f t="shared" si="2"/>
        <v>105834.15765765765</v>
      </c>
      <c r="P49" s="125">
        <f t="shared" si="2"/>
        <v>105834.15765765765</v>
      </c>
    </row>
    <row r="50" spans="2:16" ht="45" customHeight="1" x14ac:dyDescent="0.2">
      <c r="B50" s="126"/>
      <c r="C50" s="127"/>
      <c r="D50" s="128"/>
      <c r="E50" s="330" t="str">
        <f>"Grand Total as of "&amp;""&amp;TEXT(E$18,"MM/DD/YYYY")&amp;" for ALL markets in col. 1-12."</f>
        <v>Grand Total as of 12/31/2021 for ALL markets in col. 1-12.</v>
      </c>
      <c r="F50" s="129"/>
      <c r="G50" s="129"/>
      <c r="H50" s="129"/>
      <c r="I50" s="129"/>
      <c r="J50" s="129"/>
      <c r="K50" s="130"/>
      <c r="L50" s="129"/>
      <c r="M50" s="129"/>
      <c r="N50" s="129"/>
      <c r="O50" s="129"/>
      <c r="P50" s="131"/>
    </row>
    <row r="51" spans="2:16" x14ac:dyDescent="0.2">
      <c r="B51" s="135" t="s">
        <v>56</v>
      </c>
      <c r="C51" s="136" t="s">
        <v>53</v>
      </c>
      <c r="D51" s="137"/>
      <c r="E51" s="388"/>
      <c r="F51" s="138"/>
      <c r="G51" s="138"/>
      <c r="H51" s="138"/>
      <c r="I51" s="138"/>
      <c r="J51" s="138"/>
      <c r="K51" s="134"/>
      <c r="L51" s="138"/>
      <c r="M51" s="138"/>
      <c r="N51" s="138"/>
      <c r="O51" s="138"/>
      <c r="P51" s="139"/>
    </row>
    <row r="52" spans="2:16" ht="15.75" thickBot="1" x14ac:dyDescent="0.25">
      <c r="B52" s="140" t="s">
        <v>57</v>
      </c>
      <c r="C52" s="141" t="s">
        <v>129</v>
      </c>
      <c r="D52" s="142"/>
      <c r="E52" s="143"/>
      <c r="F52" s="144"/>
      <c r="G52" s="144"/>
      <c r="H52" s="144"/>
      <c r="I52" s="144"/>
      <c r="J52" s="144"/>
      <c r="K52" s="145"/>
      <c r="L52" s="144"/>
      <c r="M52" s="144"/>
      <c r="N52" s="144"/>
      <c r="O52" s="144"/>
      <c r="P52" s="146"/>
    </row>
    <row r="53" spans="2:16" x14ac:dyDescent="0.2">
      <c r="B53" s="24"/>
      <c r="C53" s="24"/>
      <c r="D53" s="24"/>
      <c r="E53" s="147"/>
      <c r="F53" s="147"/>
      <c r="G53" s="147"/>
      <c r="H53" s="147"/>
      <c r="I53" s="147"/>
      <c r="J53" s="147"/>
      <c r="K53" s="147"/>
      <c r="L53" s="147"/>
      <c r="M53" s="147"/>
      <c r="N53" s="147"/>
      <c r="O53" s="147"/>
      <c r="P53" s="147"/>
    </row>
    <row r="54" spans="2:16" ht="15.75" x14ac:dyDescent="0.25">
      <c r="B54" s="148" t="s">
        <v>61</v>
      </c>
      <c r="C54" s="148"/>
      <c r="D54" s="148"/>
      <c r="E54" s="147"/>
      <c r="F54" s="147"/>
      <c r="G54" s="147"/>
      <c r="H54" s="147"/>
      <c r="I54" s="147"/>
      <c r="J54" s="147"/>
      <c r="K54" s="147"/>
      <c r="L54" s="147"/>
      <c r="M54" s="147"/>
      <c r="N54" s="147"/>
      <c r="O54" s="147"/>
      <c r="P54" s="147"/>
    </row>
    <row r="55" spans="2:16" ht="17.25" customHeight="1" x14ac:dyDescent="0.25">
      <c r="B55" s="148"/>
      <c r="C55" s="245" t="s">
        <v>138</v>
      </c>
      <c r="D55" s="245"/>
      <c r="E55" s="147"/>
      <c r="F55" s="147"/>
      <c r="G55" s="147"/>
      <c r="H55" s="147"/>
      <c r="I55" s="147"/>
      <c r="J55" s="147"/>
      <c r="K55" s="147"/>
      <c r="L55" s="147"/>
      <c r="M55" s="147"/>
      <c r="N55" s="147"/>
      <c r="O55" s="147"/>
      <c r="P55" s="147"/>
    </row>
    <row r="56" spans="2:16" ht="16.5" customHeight="1" x14ac:dyDescent="0.25">
      <c r="B56" s="148"/>
      <c r="C56" s="148" t="s">
        <v>70</v>
      </c>
      <c r="D56" s="44"/>
      <c r="E56" s="147"/>
      <c r="F56" s="147"/>
      <c r="G56" s="147"/>
      <c r="H56" s="147"/>
      <c r="I56" s="147"/>
      <c r="J56" s="147"/>
      <c r="K56" s="147"/>
      <c r="L56" s="147"/>
      <c r="M56" s="147"/>
      <c r="N56" s="147"/>
      <c r="O56" s="147"/>
      <c r="P56" s="147"/>
    </row>
    <row r="57" spans="2:16" ht="17.25" customHeight="1" x14ac:dyDescent="0.25">
      <c r="B57" s="148"/>
      <c r="C57" s="148" t="s">
        <v>66</v>
      </c>
      <c r="D57" s="44"/>
    </row>
    <row r="58" spans="2:16" ht="17.25" customHeight="1" x14ac:dyDescent="0.2">
      <c r="B58" s="149"/>
      <c r="C58" s="245" t="s">
        <v>101</v>
      </c>
      <c r="D58" s="245"/>
      <c r="E58" s="150"/>
    </row>
    <row r="59" spans="2:16" ht="13.15" customHeight="1" x14ac:dyDescent="0.2">
      <c r="C59" s="151"/>
      <c r="D59" s="151"/>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6" priority="78" stopIfTrue="1" operator="lessThan">
      <formula>0</formula>
    </cfRule>
  </conditionalFormatting>
  <conditionalFormatting sqref="K28:K29 K31:K34 M31:M34 O44 M44 K44 O28:O29 O31:O34 M28:M29">
    <cfRule type="cellIs" dxfId="45" priority="47" stopIfTrue="1" operator="lessThan">
      <formula>0</formula>
    </cfRule>
  </conditionalFormatting>
  <conditionalFormatting sqref="G35:H35">
    <cfRule type="cellIs" dxfId="44" priority="19" stopIfTrue="1" operator="lessThan">
      <formula>0</formula>
    </cfRule>
  </conditionalFormatting>
  <conditionalFormatting sqref="I35:J35">
    <cfRule type="cellIs" dxfId="43" priority="18" stopIfTrue="1" operator="lessThan">
      <formula>0</formula>
    </cfRule>
  </conditionalFormatting>
  <conditionalFormatting sqref="K35:L35">
    <cfRule type="cellIs" dxfId="42" priority="17" stopIfTrue="1" operator="lessThan">
      <formula>0</formula>
    </cfRule>
  </conditionalFormatting>
  <conditionalFormatting sqref="M35:N35">
    <cfRule type="cellIs" dxfId="41" priority="16" stopIfTrue="1" operator="lessThan">
      <formula>0</formula>
    </cfRule>
  </conditionalFormatting>
  <conditionalFormatting sqref="O35:P35">
    <cfRule type="cellIs" dxfId="40" priority="15" stopIfTrue="1" operator="lessThan">
      <formula>0</formula>
    </cfRule>
  </conditionalFormatting>
  <conditionalFormatting sqref="G38:G39 I38:I39 K38:K39 M38:M39 O38:O39">
    <cfRule type="cellIs" dxfId="39" priority="14" stopIfTrue="1" operator="lessThan">
      <formula>0</formula>
    </cfRule>
  </conditionalFormatting>
  <conditionalFormatting sqref="F43">
    <cfRule type="cellIs" dxfId="38" priority="13" stopIfTrue="1" operator="lessThan">
      <formula>0</formula>
    </cfRule>
  </conditionalFormatting>
  <conditionalFormatting sqref="E43">
    <cfRule type="cellIs" dxfId="37" priority="11" stopIfTrue="1" operator="lessThan">
      <formula>0</formula>
    </cfRule>
  </conditionalFormatting>
  <conditionalFormatting sqref="H43 J43 L43 N43">
    <cfRule type="cellIs" dxfId="36" priority="9" stopIfTrue="1" operator="lessThan">
      <formula>0</formula>
    </cfRule>
  </conditionalFormatting>
  <conditionalFormatting sqref="G43 I43 K43 M43">
    <cfRule type="cellIs" dxfId="35" priority="8" stopIfTrue="1" operator="lessThan">
      <formula>0</formula>
    </cfRule>
  </conditionalFormatting>
  <conditionalFormatting sqref="G41:G42 I41:I42 K41:K42 M42">
    <cfRule type="cellIs" dxfId="34" priority="7" stopIfTrue="1" operator="lessThan">
      <formula>0</formula>
    </cfRule>
  </conditionalFormatting>
  <conditionalFormatting sqref="G47:O48">
    <cfRule type="cellIs" dxfId="33" priority="6" stopIfTrue="1" operator="lessThan">
      <formula>0</formula>
    </cfRule>
  </conditionalFormatting>
  <conditionalFormatting sqref="O43">
    <cfRule type="cellIs" dxfId="32" priority="5" stopIfTrue="1" operator="lessThan">
      <formula>0</formula>
    </cfRule>
  </conditionalFormatting>
  <conditionalFormatting sqref="O42">
    <cfRule type="cellIs" dxfId="31" priority="4" stopIfTrue="1" operator="lessThan">
      <formula>0</formula>
    </cfRule>
  </conditionalFormatting>
  <conditionalFormatting sqref="M41">
    <cfRule type="cellIs" dxfId="30" priority="3" stopIfTrue="1" operator="lessThan">
      <formula>0</formula>
    </cfRule>
  </conditionalFormatting>
  <conditionalFormatting sqref="O41">
    <cfRule type="cellIs" dxfId="29"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2"/>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8"/>
      <c r="C6" s="379"/>
      <c r="D6" s="193">
        <f>'Cover Page'!C7</f>
        <v>0</v>
      </c>
      <c r="E6" s="340"/>
      <c r="F6" s="340"/>
      <c r="G6" s="10"/>
      <c r="H6" s="23"/>
      <c r="K6" s="382"/>
      <c r="L6" s="382"/>
      <c r="M6" s="10"/>
      <c r="N6" s="10"/>
    </row>
    <row r="7" spans="1:16" s="9" customFormat="1" ht="15.75" customHeight="1" x14ac:dyDescent="0.25">
      <c r="A7" s="12"/>
      <c r="B7" s="41" t="s">
        <v>88</v>
      </c>
      <c r="C7" s="42"/>
      <c r="D7" s="42"/>
      <c r="E7" s="341"/>
      <c r="F7" s="341"/>
      <c r="G7" s="10"/>
      <c r="H7" s="10"/>
      <c r="K7" s="10"/>
      <c r="L7" s="10"/>
      <c r="M7" s="10"/>
      <c r="N7" s="10"/>
    </row>
    <row r="8" spans="1:16" s="9" customFormat="1" ht="15" customHeight="1" x14ac:dyDescent="0.2">
      <c r="A8" s="12"/>
      <c r="B8" s="380"/>
      <c r="C8" s="379"/>
      <c r="D8" s="194" t="str">
        <f>'Cover Page'!C8</f>
        <v>Principal Life Insurance Company</v>
      </c>
      <c r="E8" s="341"/>
      <c r="F8" s="341"/>
      <c r="G8" s="10"/>
      <c r="H8" s="23"/>
      <c r="I8" s="11"/>
      <c r="J8" s="11"/>
      <c r="K8" s="382"/>
      <c r="L8" s="382"/>
      <c r="M8" s="10"/>
      <c r="N8" s="23"/>
      <c r="O8" s="11"/>
      <c r="P8" s="11"/>
    </row>
    <row r="9" spans="1:16" s="9" customFormat="1" ht="15.75" customHeight="1" x14ac:dyDescent="0.25">
      <c r="A9" s="12"/>
      <c r="B9" s="51" t="s">
        <v>90</v>
      </c>
      <c r="C9" s="42"/>
      <c r="D9" s="42"/>
      <c r="E9" s="342" t="s">
        <v>124</v>
      </c>
      <c r="F9" s="341"/>
      <c r="G9" s="12"/>
      <c r="H9" s="12"/>
      <c r="I9" s="11"/>
      <c r="J9" s="11"/>
      <c r="K9" s="14"/>
      <c r="L9" s="14"/>
      <c r="M9" s="12"/>
      <c r="N9" s="12"/>
      <c r="O9" s="11"/>
      <c r="P9" s="11"/>
    </row>
    <row r="10" spans="1:16" s="9" customFormat="1" ht="15" customHeight="1" x14ac:dyDescent="0.2">
      <c r="A10" s="12"/>
      <c r="B10" s="381"/>
      <c r="C10" s="379"/>
      <c r="D10" s="194" t="str">
        <f>'Cover Page'!C9</f>
        <v>Principal Financial Group</v>
      </c>
      <c r="E10" s="341"/>
      <c r="F10" s="341"/>
      <c r="G10" s="12"/>
      <c r="H10" s="23"/>
      <c r="I10" s="11"/>
      <c r="J10" s="11"/>
      <c r="K10" s="382"/>
      <c r="L10" s="382"/>
      <c r="M10" s="12"/>
      <c r="N10" s="23"/>
      <c r="O10" s="11"/>
      <c r="P10" s="11"/>
    </row>
    <row r="11" spans="1:16" s="9" customFormat="1" ht="15.75" customHeight="1" x14ac:dyDescent="0.25">
      <c r="A11" s="12"/>
      <c r="B11" s="51" t="s">
        <v>85</v>
      </c>
      <c r="C11" s="42"/>
      <c r="D11" s="42"/>
      <c r="E11" s="341"/>
      <c r="F11" s="341"/>
      <c r="G11" s="12"/>
      <c r="H11" s="15"/>
      <c r="I11" s="11"/>
      <c r="J11" s="11"/>
      <c r="K11" s="14"/>
      <c r="L11" s="14"/>
      <c r="M11" s="12"/>
      <c r="N11" s="15"/>
      <c r="O11" s="11"/>
      <c r="P11" s="11"/>
    </row>
    <row r="12" spans="1:16" s="9" customFormat="1" x14ac:dyDescent="0.2">
      <c r="A12" s="12"/>
      <c r="B12" s="381"/>
      <c r="C12" s="379"/>
      <c r="D12" s="194" t="str">
        <f>'Cover Page'!C6</f>
        <v>2021</v>
      </c>
      <c r="E12" s="382"/>
      <c r="F12" s="382"/>
      <c r="G12" s="12"/>
      <c r="H12" s="23"/>
      <c r="I12" s="11"/>
      <c r="J12" s="11"/>
      <c r="K12" s="382"/>
      <c r="L12" s="382"/>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4"/>
    </row>
    <row r="15" spans="1:16" s="25" customFormat="1" ht="16.5" thickBot="1" x14ac:dyDescent="0.3">
      <c r="A15" s="36"/>
      <c r="D15" s="36"/>
      <c r="E15" s="316"/>
      <c r="F15" s="317"/>
      <c r="G15" s="317" t="s">
        <v>33</v>
      </c>
      <c r="H15" s="317"/>
      <c r="I15" s="317"/>
      <c r="J15" s="317"/>
      <c r="K15" s="316"/>
      <c r="L15" s="317"/>
      <c r="M15" s="317" t="s">
        <v>33</v>
      </c>
      <c r="N15" s="317"/>
      <c r="O15" s="317"/>
      <c r="P15" s="329"/>
    </row>
    <row r="16" spans="1:16" s="25" customFormat="1" ht="16.5" customHeight="1" thickBot="1" x14ac:dyDescent="0.25">
      <c r="A16" s="36"/>
      <c r="D16" s="36"/>
      <c r="E16" s="318"/>
      <c r="F16" s="333"/>
      <c r="G16" s="335" t="s">
        <v>106</v>
      </c>
      <c r="H16" s="333"/>
      <c r="I16" s="333"/>
      <c r="J16" s="334"/>
      <c r="K16" s="319"/>
      <c r="L16" s="320"/>
      <c r="M16" s="321" t="s">
        <v>107</v>
      </c>
      <c r="N16" s="320"/>
      <c r="O16" s="320"/>
      <c r="P16" s="322"/>
    </row>
    <row r="17" spans="1:16" s="25" customFormat="1" ht="16.5" thickBot="1" x14ac:dyDescent="0.3">
      <c r="A17" s="36"/>
      <c r="D17" s="36"/>
      <c r="E17" s="337" t="s">
        <v>8</v>
      </c>
      <c r="F17" s="336"/>
      <c r="G17" s="337"/>
      <c r="H17" s="339" t="s">
        <v>9</v>
      </c>
      <c r="I17" s="327" t="s">
        <v>10</v>
      </c>
      <c r="J17" s="328"/>
      <c r="K17" s="337" t="s">
        <v>8</v>
      </c>
      <c r="L17" s="338"/>
      <c r="M17" s="337" t="s">
        <v>9</v>
      </c>
      <c r="N17" s="338"/>
      <c r="O17" s="327" t="s">
        <v>10</v>
      </c>
      <c r="P17" s="328"/>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3"/>
      <c r="C19" s="310"/>
      <c r="D19" s="315" t="s">
        <v>152</v>
      </c>
      <c r="E19" s="59" t="str">
        <f>"12/31/"&amp;""&amp;'Cover Page'!C$6</f>
        <v>12/31/2021</v>
      </c>
      <c r="F19" s="60">
        <f>DATE(YEAR(E19)+0,MONTH(E19)+3,DAY(E19)+0)</f>
        <v>44651</v>
      </c>
      <c r="G19" s="59" t="str">
        <f>"12/31/"&amp;""&amp;'Cover Page'!C$6</f>
        <v>12/31/2021</v>
      </c>
      <c r="H19" s="61">
        <f>DATE(YEAR(G19)+0,MONTH(G19)+3,DAY(G19)+0)</f>
        <v>44651</v>
      </c>
      <c r="I19" s="59" t="str">
        <f>"12/31/"&amp;""&amp;'Cover Page'!C$6</f>
        <v>12/31/2021</v>
      </c>
      <c r="J19" s="61">
        <f>DATE(YEAR(I19)+0,MONTH(I19)+3,DAY(I19)+0)</f>
        <v>44651</v>
      </c>
      <c r="K19" s="59" t="str">
        <f>"12/31/"&amp;""&amp;'Cover Page'!C$6</f>
        <v>12/31/2021</v>
      </c>
      <c r="L19" s="61">
        <f>DATE(YEAR(K19)+0,MONTH(K19)+3,DAY(K19)+0)</f>
        <v>44651</v>
      </c>
      <c r="M19" s="59" t="str">
        <f>"12/31/"&amp;""&amp;'Cover Page'!C$6</f>
        <v>12/31/2021</v>
      </c>
      <c r="N19" s="61">
        <f>DATE(YEAR(M19)+0,MONTH(M19)+3,DAY(M19)+0)</f>
        <v>44651</v>
      </c>
      <c r="O19" s="59" t="str">
        <f>"12/31/"&amp;""&amp;'Cover Page'!C$6</f>
        <v>12/31/2021</v>
      </c>
      <c r="P19" s="61">
        <f>DATE(YEAR(O19)+0,MONTH(O19)+3,DAY(O19)+0)</f>
        <v>44651</v>
      </c>
    </row>
    <row r="20" spans="1:16" s="36" customFormat="1" ht="21" customHeight="1" x14ac:dyDescent="0.2">
      <c r="B20" s="311"/>
      <c r="C20" s="312"/>
      <c r="D20" s="314" t="s">
        <v>150</v>
      </c>
      <c r="E20" s="155">
        <v>1</v>
      </c>
      <c r="F20" s="156">
        <v>2</v>
      </c>
      <c r="G20" s="155">
        <v>3</v>
      </c>
      <c r="H20" s="156">
        <v>4</v>
      </c>
      <c r="I20" s="155">
        <v>5</v>
      </c>
      <c r="J20" s="156">
        <v>6</v>
      </c>
      <c r="K20" s="155">
        <v>7</v>
      </c>
      <c r="L20" s="156">
        <v>8</v>
      </c>
      <c r="M20" s="155">
        <v>9</v>
      </c>
      <c r="N20" s="156">
        <v>10</v>
      </c>
      <c r="O20" s="155">
        <v>11</v>
      </c>
      <c r="P20" s="156">
        <v>12</v>
      </c>
    </row>
    <row r="21" spans="1:16" s="25" customFormat="1" x14ac:dyDescent="0.2">
      <c r="A21" s="36"/>
      <c r="B21" s="67" t="s">
        <v>0</v>
      </c>
      <c r="C21" s="111" t="s">
        <v>64</v>
      </c>
      <c r="D21" s="157"/>
      <c r="E21" s="158"/>
      <c r="F21" s="159"/>
      <c r="G21" s="158"/>
      <c r="H21" s="160"/>
      <c r="I21" s="158"/>
      <c r="J21" s="159"/>
      <c r="K21" s="158"/>
      <c r="L21" s="159"/>
      <c r="M21" s="158"/>
      <c r="N21" s="160"/>
      <c r="O21" s="158"/>
      <c r="P21" s="159"/>
    </row>
    <row r="22" spans="1:16" s="25" customFormat="1" x14ac:dyDescent="0.2">
      <c r="A22" s="36"/>
      <c r="B22" s="76"/>
      <c r="C22" s="77">
        <v>1.1000000000000001</v>
      </c>
      <c r="D22" s="106" t="s">
        <v>15</v>
      </c>
      <c r="E22" s="161"/>
      <c r="F22" s="162"/>
      <c r="G22" s="161"/>
      <c r="H22" s="162"/>
      <c r="I22" s="161"/>
      <c r="J22" s="162"/>
      <c r="K22" s="161"/>
      <c r="L22" s="162"/>
      <c r="M22" s="161">
        <f>[2]FORM!$F$11</f>
        <v>141083924.40339157</v>
      </c>
      <c r="N22" s="162">
        <f>M22</f>
        <v>141083924.40339157</v>
      </c>
      <c r="O22" s="161">
        <f>[2]FORM!$H$11</f>
        <v>60195686.023650169</v>
      </c>
      <c r="P22" s="162">
        <f>O22</f>
        <v>60195686.023650169</v>
      </c>
    </row>
    <row r="23" spans="1:16" s="25" customFormat="1" x14ac:dyDescent="0.2">
      <c r="A23" s="36"/>
      <c r="B23" s="76"/>
      <c r="C23" s="77">
        <v>1.2</v>
      </c>
      <c r="D23" s="106" t="s">
        <v>16</v>
      </c>
      <c r="E23" s="161"/>
      <c r="F23" s="162"/>
      <c r="G23" s="161"/>
      <c r="H23" s="162"/>
      <c r="I23" s="161"/>
      <c r="J23" s="162"/>
      <c r="K23" s="161"/>
      <c r="L23" s="162"/>
      <c r="M23" s="161">
        <f>[2]FORM!$F$12</f>
        <v>100716.34814516128</v>
      </c>
      <c r="N23" s="162">
        <f>M23</f>
        <v>100716.34814516128</v>
      </c>
      <c r="O23" s="161">
        <f>[2]FORM!$H$12</f>
        <v>14454.329631336406</v>
      </c>
      <c r="P23" s="162">
        <f>O23</f>
        <v>14454.329631336406</v>
      </c>
    </row>
    <row r="24" spans="1:16" s="25" customFormat="1" x14ac:dyDescent="0.2">
      <c r="A24" s="36"/>
      <c r="B24" s="76"/>
      <c r="C24" s="77">
        <v>1.3</v>
      </c>
      <c r="D24" s="106" t="s">
        <v>34</v>
      </c>
      <c r="E24" s="161"/>
      <c r="F24" s="162"/>
      <c r="G24" s="161"/>
      <c r="H24" s="162"/>
      <c r="I24" s="161"/>
      <c r="J24" s="162"/>
      <c r="K24" s="161"/>
      <c r="L24" s="162"/>
      <c r="M24" s="161">
        <f>[2]FORM!$F$13</f>
        <v>99910.086281106036</v>
      </c>
      <c r="N24" s="162">
        <f>M24</f>
        <v>99910.086281106036</v>
      </c>
      <c r="O24" s="161">
        <f>[2]FORM!$H$13</f>
        <v>12710.187944700461</v>
      </c>
      <c r="P24" s="162">
        <f>O24</f>
        <v>12710.187944700461</v>
      </c>
    </row>
    <row r="25" spans="1:16" s="25" customFormat="1" x14ac:dyDescent="0.2">
      <c r="A25" s="36"/>
      <c r="B25" s="76"/>
      <c r="C25" s="77">
        <v>1.4</v>
      </c>
      <c r="D25" s="106" t="s">
        <v>17</v>
      </c>
      <c r="E25" s="161"/>
      <c r="F25" s="162"/>
      <c r="G25" s="161"/>
      <c r="H25" s="162"/>
      <c r="I25" s="161"/>
      <c r="J25" s="162"/>
      <c r="K25" s="161"/>
      <c r="L25" s="162"/>
      <c r="M25" s="161"/>
      <c r="N25" s="162"/>
      <c r="O25" s="161"/>
      <c r="P25" s="162"/>
    </row>
    <row r="26" spans="1:16" s="25" customFormat="1" x14ac:dyDescent="0.2">
      <c r="A26" s="36"/>
      <c r="B26" s="163"/>
      <c r="C26" s="164"/>
      <c r="D26" s="133"/>
      <c r="E26" s="165"/>
      <c r="F26" s="166"/>
      <c r="G26" s="165"/>
      <c r="H26" s="167"/>
      <c r="I26" s="165"/>
      <c r="J26" s="166"/>
      <c r="K26" s="165"/>
      <c r="L26" s="166"/>
      <c r="M26" s="165"/>
      <c r="N26" s="167"/>
      <c r="O26" s="165"/>
      <c r="P26" s="166"/>
    </row>
    <row r="27" spans="1:16" s="25" customFormat="1" x14ac:dyDescent="0.2">
      <c r="A27" s="36"/>
      <c r="B27" s="76" t="s">
        <v>1</v>
      </c>
      <c r="C27" s="120" t="s">
        <v>65</v>
      </c>
      <c r="D27" s="168"/>
      <c r="E27" s="169"/>
      <c r="F27" s="170"/>
      <c r="G27" s="169"/>
      <c r="H27" s="171"/>
      <c r="I27" s="169"/>
      <c r="J27" s="170"/>
      <c r="K27" s="169"/>
      <c r="L27" s="170"/>
      <c r="M27" s="169"/>
      <c r="N27" s="171"/>
      <c r="O27" s="169"/>
      <c r="P27" s="170"/>
    </row>
    <row r="28" spans="1:16" s="25" customFormat="1" x14ac:dyDescent="0.2">
      <c r="A28" s="36"/>
      <c r="B28" s="76"/>
      <c r="C28" s="77">
        <v>2.1</v>
      </c>
      <c r="D28" s="106" t="s">
        <v>39</v>
      </c>
      <c r="E28" s="169"/>
      <c r="F28" s="170"/>
      <c r="G28" s="169"/>
      <c r="H28" s="171"/>
      <c r="I28" s="169"/>
      <c r="J28" s="170"/>
      <c r="K28" s="169"/>
      <c r="L28" s="170"/>
      <c r="M28" s="169"/>
      <c r="N28" s="171"/>
      <c r="O28" s="169"/>
      <c r="P28" s="170"/>
    </row>
    <row r="29" spans="1:16" s="25" customFormat="1" x14ac:dyDescent="0.2">
      <c r="A29" s="36"/>
      <c r="B29" s="76"/>
      <c r="C29" s="77"/>
      <c r="D29" s="106" t="s">
        <v>55</v>
      </c>
      <c r="E29" s="161"/>
      <c r="F29" s="172"/>
      <c r="G29" s="161"/>
      <c r="H29" s="172"/>
      <c r="I29" s="161"/>
      <c r="J29" s="172"/>
      <c r="K29" s="161"/>
      <c r="L29" s="172"/>
      <c r="M29" s="161">
        <f>[2]FORM!$F$20</f>
        <v>78628398.596848309</v>
      </c>
      <c r="N29" s="172"/>
      <c r="O29" s="161">
        <f>[2]FORM!$H$20</f>
        <v>38557351.416101418</v>
      </c>
      <c r="P29" s="172"/>
    </row>
    <row r="30" spans="1:16" s="25" customFormat="1" ht="28.5" customHeight="1" x14ac:dyDescent="0.2">
      <c r="A30" s="36"/>
      <c r="B30" s="76"/>
      <c r="C30" s="77"/>
      <c r="D30" s="78" t="s">
        <v>54</v>
      </c>
      <c r="E30" s="173"/>
      <c r="F30" s="162"/>
      <c r="G30" s="173"/>
      <c r="H30" s="162"/>
      <c r="I30" s="173"/>
      <c r="J30" s="162"/>
      <c r="K30" s="173"/>
      <c r="L30" s="162"/>
      <c r="M30" s="173"/>
      <c r="N30" s="162">
        <f>[2]FORM!$F$20+[2]FORM!$G$21</f>
        <v>83282425.746848315</v>
      </c>
      <c r="O30" s="173"/>
      <c r="P30" s="162">
        <f>[2]FORM!$H$20+[2]FORM!$I$21</f>
        <v>41098527.396101415</v>
      </c>
    </row>
    <row r="31" spans="1:16" s="36" customFormat="1" x14ac:dyDescent="0.2">
      <c r="B31" s="94"/>
      <c r="C31" s="77">
        <v>2.2000000000000002</v>
      </c>
      <c r="D31" s="106" t="s">
        <v>35</v>
      </c>
      <c r="E31" s="169"/>
      <c r="F31" s="170"/>
      <c r="G31" s="169"/>
      <c r="H31" s="171"/>
      <c r="I31" s="169"/>
      <c r="J31" s="170"/>
      <c r="K31" s="169"/>
      <c r="L31" s="170"/>
      <c r="M31" s="169"/>
      <c r="N31" s="171"/>
      <c r="O31" s="169"/>
      <c r="P31" s="170"/>
    </row>
    <row r="32" spans="1:16" s="36" customFormat="1" ht="30" x14ac:dyDescent="0.2">
      <c r="B32" s="94"/>
      <c r="C32" s="77"/>
      <c r="D32" s="78" t="s">
        <v>51</v>
      </c>
      <c r="E32" s="161"/>
      <c r="F32" s="172"/>
      <c r="G32" s="161"/>
      <c r="H32" s="174"/>
      <c r="I32" s="161"/>
      <c r="J32" s="172"/>
      <c r="K32" s="161"/>
      <c r="L32" s="172"/>
      <c r="M32" s="161">
        <f>[2]FORM!$F$23</f>
        <v>6334458.4751397185</v>
      </c>
      <c r="N32" s="174"/>
      <c r="O32" s="161">
        <f>[2]FORM!$H$23</f>
        <v>2702696.8175985464</v>
      </c>
      <c r="P32" s="172"/>
    </row>
    <row r="33" spans="1:16" s="36" customFormat="1" ht="30" x14ac:dyDescent="0.2">
      <c r="B33" s="94"/>
      <c r="C33" s="77"/>
      <c r="D33" s="78" t="s">
        <v>44</v>
      </c>
      <c r="E33" s="173"/>
      <c r="F33" s="162"/>
      <c r="G33" s="173"/>
      <c r="H33" s="175"/>
      <c r="I33" s="173"/>
      <c r="J33" s="162"/>
      <c r="K33" s="173"/>
      <c r="L33" s="162"/>
      <c r="M33" s="173"/>
      <c r="N33" s="175">
        <f>[2]FORM!$G$24</f>
        <v>1212354.6394797873</v>
      </c>
      <c r="O33" s="173"/>
      <c r="P33" s="162">
        <f>[2]FORM!$I$24</f>
        <v>517270.26687164168</v>
      </c>
    </row>
    <row r="34" spans="1:16" s="25" customFormat="1" x14ac:dyDescent="0.2">
      <c r="A34" s="36"/>
      <c r="B34" s="76"/>
      <c r="C34" s="77">
        <v>2.2999999999999998</v>
      </c>
      <c r="D34" s="106" t="s">
        <v>28</v>
      </c>
      <c r="E34" s="161"/>
      <c r="F34" s="172"/>
      <c r="G34" s="161"/>
      <c r="H34" s="174"/>
      <c r="I34" s="161"/>
      <c r="J34" s="172"/>
      <c r="K34" s="161"/>
      <c r="L34" s="172"/>
      <c r="M34" s="161">
        <f>[2]FORM!$F$25</f>
        <v>6375325.9517435487</v>
      </c>
      <c r="N34" s="174"/>
      <c r="O34" s="161">
        <f>[2]FORM!$H$25</f>
        <v>2720133.57235729</v>
      </c>
      <c r="P34" s="172"/>
    </row>
    <row r="35" spans="1:16" s="36" customFormat="1" x14ac:dyDescent="0.2">
      <c r="B35" s="94"/>
      <c r="C35" s="77">
        <v>2.4</v>
      </c>
      <c r="D35" s="106" t="s">
        <v>36</v>
      </c>
      <c r="E35" s="169"/>
      <c r="F35" s="170"/>
      <c r="G35" s="169"/>
      <c r="H35" s="171"/>
      <c r="I35" s="169"/>
      <c r="J35" s="170"/>
      <c r="K35" s="169"/>
      <c r="L35" s="170"/>
      <c r="M35" s="169"/>
      <c r="N35" s="171"/>
      <c r="O35" s="169"/>
      <c r="P35" s="170"/>
    </row>
    <row r="36" spans="1:16" s="36" customFormat="1" ht="30" x14ac:dyDescent="0.2">
      <c r="B36" s="94"/>
      <c r="C36" s="77"/>
      <c r="D36" s="78" t="s">
        <v>52</v>
      </c>
      <c r="E36" s="161"/>
      <c r="F36" s="172"/>
      <c r="G36" s="161"/>
      <c r="H36" s="174"/>
      <c r="I36" s="161"/>
      <c r="J36" s="172"/>
      <c r="K36" s="161"/>
      <c r="L36" s="172"/>
      <c r="M36" s="161"/>
      <c r="N36" s="174"/>
      <c r="O36" s="161"/>
      <c r="P36" s="172"/>
    </row>
    <row r="37" spans="1:16" s="36" customFormat="1" ht="30" x14ac:dyDescent="0.2">
      <c r="B37" s="94"/>
      <c r="C37" s="77"/>
      <c r="D37" s="78" t="s">
        <v>43</v>
      </c>
      <c r="E37" s="173"/>
      <c r="F37" s="162"/>
      <c r="G37" s="173"/>
      <c r="H37" s="175"/>
      <c r="I37" s="173"/>
      <c r="J37" s="162"/>
      <c r="K37" s="173"/>
      <c r="L37" s="162"/>
      <c r="M37" s="173"/>
      <c r="N37" s="175"/>
      <c r="O37" s="173"/>
      <c r="P37" s="162"/>
    </row>
    <row r="38" spans="1:16" s="25" customFormat="1" x14ac:dyDescent="0.2">
      <c r="A38" s="36"/>
      <c r="B38" s="76"/>
      <c r="C38" s="77">
        <v>2.5</v>
      </c>
      <c r="D38" s="106" t="s">
        <v>29</v>
      </c>
      <c r="E38" s="161"/>
      <c r="F38" s="172"/>
      <c r="G38" s="161"/>
      <c r="H38" s="174"/>
      <c r="I38" s="161"/>
      <c r="J38" s="172"/>
      <c r="K38" s="161"/>
      <c r="L38" s="172"/>
      <c r="M38" s="161"/>
      <c r="N38" s="174"/>
      <c r="O38" s="161"/>
      <c r="P38" s="172"/>
    </row>
    <row r="39" spans="1:16" s="25" customFormat="1" x14ac:dyDescent="0.2">
      <c r="A39" s="36"/>
      <c r="B39" s="76"/>
      <c r="C39" s="77">
        <v>2.6</v>
      </c>
      <c r="D39" s="106" t="s">
        <v>31</v>
      </c>
      <c r="E39" s="169"/>
      <c r="F39" s="170"/>
      <c r="G39" s="169"/>
      <c r="H39" s="171"/>
      <c r="I39" s="169"/>
      <c r="J39" s="170"/>
      <c r="K39" s="169"/>
      <c r="L39" s="170"/>
      <c r="M39" s="169"/>
      <c r="N39" s="171"/>
      <c r="O39" s="169"/>
      <c r="P39" s="170"/>
    </row>
    <row r="40" spans="1:16" s="25" customFormat="1" ht="28.5" customHeight="1" x14ac:dyDescent="0.2">
      <c r="A40" s="36"/>
      <c r="B40" s="76"/>
      <c r="C40" s="77"/>
      <c r="D40" s="78" t="s">
        <v>112</v>
      </c>
      <c r="E40" s="161"/>
      <c r="F40" s="172"/>
      <c r="G40" s="161"/>
      <c r="H40" s="174"/>
      <c r="I40" s="161"/>
      <c r="J40" s="172"/>
      <c r="K40" s="161"/>
      <c r="L40" s="172"/>
      <c r="M40" s="161"/>
      <c r="N40" s="174"/>
      <c r="O40" s="161"/>
      <c r="P40" s="172"/>
    </row>
    <row r="41" spans="1:16" s="25" customFormat="1" ht="27.95" customHeight="1" x14ac:dyDescent="0.2">
      <c r="A41" s="36"/>
      <c r="B41" s="76"/>
      <c r="C41" s="77"/>
      <c r="D41" s="78" t="s">
        <v>113</v>
      </c>
      <c r="E41" s="173"/>
      <c r="F41" s="162"/>
      <c r="G41" s="173"/>
      <c r="H41" s="175"/>
      <c r="I41" s="173"/>
      <c r="J41" s="162"/>
      <c r="K41" s="173"/>
      <c r="L41" s="162"/>
      <c r="M41" s="173"/>
      <c r="N41" s="175"/>
      <c r="O41" s="173"/>
      <c r="P41" s="162"/>
    </row>
    <row r="42" spans="1:16" s="25" customFormat="1" x14ac:dyDescent="0.2">
      <c r="A42" s="36"/>
      <c r="B42" s="76"/>
      <c r="C42" s="77">
        <v>2.7</v>
      </c>
      <c r="D42" s="106" t="s">
        <v>37</v>
      </c>
      <c r="E42" s="169"/>
      <c r="F42" s="170"/>
      <c r="G42" s="169"/>
      <c r="H42" s="171"/>
      <c r="I42" s="169"/>
      <c r="J42" s="170"/>
      <c r="K42" s="169"/>
      <c r="L42" s="170"/>
      <c r="M42" s="169"/>
      <c r="N42" s="171"/>
      <c r="O42" s="169"/>
      <c r="P42" s="170"/>
    </row>
    <row r="43" spans="1:16" s="25" customFormat="1" x14ac:dyDescent="0.2">
      <c r="A43" s="36"/>
      <c r="B43" s="76"/>
      <c r="C43" s="77"/>
      <c r="D43" s="78" t="s">
        <v>114</v>
      </c>
      <c r="E43" s="161"/>
      <c r="F43" s="172"/>
      <c r="G43" s="161"/>
      <c r="H43" s="174"/>
      <c r="I43" s="161"/>
      <c r="J43" s="172"/>
      <c r="K43" s="161"/>
      <c r="L43" s="172"/>
      <c r="M43" s="161"/>
      <c r="N43" s="174"/>
      <c r="O43" s="161"/>
      <c r="P43" s="172"/>
    </row>
    <row r="44" spans="1:16" s="36" customFormat="1" ht="30" x14ac:dyDescent="0.2">
      <c r="B44" s="94"/>
      <c r="C44" s="77"/>
      <c r="D44" s="78" t="s">
        <v>115</v>
      </c>
      <c r="E44" s="173"/>
      <c r="F44" s="162"/>
      <c r="G44" s="173"/>
      <c r="H44" s="175"/>
      <c r="I44" s="173"/>
      <c r="J44" s="162"/>
      <c r="K44" s="173"/>
      <c r="L44" s="162"/>
      <c r="M44" s="173"/>
      <c r="N44" s="175"/>
      <c r="O44" s="173"/>
      <c r="P44" s="162"/>
    </row>
    <row r="45" spans="1:16" s="25" customFormat="1" x14ac:dyDescent="0.2">
      <c r="A45" s="36"/>
      <c r="B45" s="76"/>
      <c r="C45" s="176" t="s">
        <v>116</v>
      </c>
      <c r="D45" s="106" t="s">
        <v>30</v>
      </c>
      <c r="E45" s="161"/>
      <c r="F45" s="177"/>
      <c r="G45" s="161"/>
      <c r="H45" s="178"/>
      <c r="I45" s="161"/>
      <c r="J45" s="177"/>
      <c r="K45" s="161"/>
      <c r="L45" s="177"/>
      <c r="M45" s="161"/>
      <c r="N45" s="178"/>
      <c r="O45" s="161"/>
      <c r="P45" s="177"/>
    </row>
    <row r="46" spans="1:16" s="25" customFormat="1" x14ac:dyDescent="0.2">
      <c r="A46" s="36"/>
      <c r="B46" s="76"/>
      <c r="C46" s="77">
        <v>2.9</v>
      </c>
      <c r="D46" s="106" t="s">
        <v>100</v>
      </c>
      <c r="E46" s="169"/>
      <c r="F46" s="179"/>
      <c r="G46" s="169"/>
      <c r="H46" s="180"/>
      <c r="I46" s="169"/>
      <c r="J46" s="179"/>
      <c r="K46" s="169"/>
      <c r="L46" s="179"/>
      <c r="M46" s="169"/>
      <c r="N46" s="180"/>
      <c r="O46" s="169"/>
      <c r="P46" s="179"/>
    </row>
    <row r="47" spans="1:16" s="25" customFormat="1" x14ac:dyDescent="0.2">
      <c r="A47" s="36"/>
      <c r="B47" s="76"/>
      <c r="C47" s="77"/>
      <c r="D47" s="78" t="s">
        <v>117</v>
      </c>
      <c r="E47" s="161"/>
      <c r="F47" s="181"/>
      <c r="G47" s="161"/>
      <c r="H47" s="182"/>
      <c r="I47" s="161"/>
      <c r="J47" s="181"/>
      <c r="K47" s="161"/>
      <c r="L47" s="181"/>
      <c r="M47" s="161"/>
      <c r="N47" s="182"/>
      <c r="O47" s="161"/>
      <c r="P47" s="181"/>
    </row>
    <row r="48" spans="1:16" s="25" customFormat="1" x14ac:dyDescent="0.2">
      <c r="A48" s="36"/>
      <c r="B48" s="76"/>
      <c r="C48" s="77"/>
      <c r="D48" s="106" t="s">
        <v>118</v>
      </c>
      <c r="E48" s="161"/>
      <c r="F48" s="181"/>
      <c r="G48" s="161"/>
      <c r="H48" s="182"/>
      <c r="I48" s="161"/>
      <c r="J48" s="181"/>
      <c r="K48" s="161"/>
      <c r="L48" s="181"/>
      <c r="M48" s="161"/>
      <c r="N48" s="182"/>
      <c r="O48" s="161"/>
      <c r="P48" s="181"/>
    </row>
    <row r="49" spans="1:16" s="25" customFormat="1" x14ac:dyDescent="0.2">
      <c r="A49" s="36"/>
      <c r="B49" s="76"/>
      <c r="C49" s="77"/>
      <c r="D49" s="106" t="s">
        <v>119</v>
      </c>
      <c r="E49" s="161"/>
      <c r="F49" s="177"/>
      <c r="G49" s="161"/>
      <c r="H49" s="178"/>
      <c r="I49" s="161"/>
      <c r="J49" s="177"/>
      <c r="K49" s="161"/>
      <c r="L49" s="177"/>
      <c r="M49" s="161"/>
      <c r="N49" s="178"/>
      <c r="O49" s="161"/>
      <c r="P49" s="177"/>
    </row>
    <row r="50" spans="1:16" s="36" customFormat="1" x14ac:dyDescent="0.2">
      <c r="B50" s="94"/>
      <c r="C50" s="183" t="s">
        <v>14</v>
      </c>
      <c r="D50" s="106" t="s">
        <v>26</v>
      </c>
      <c r="E50" s="161"/>
      <c r="F50" s="162"/>
      <c r="G50" s="161"/>
      <c r="H50" s="175"/>
      <c r="I50" s="161"/>
      <c r="J50" s="162"/>
      <c r="K50" s="161"/>
      <c r="L50" s="162"/>
      <c r="M50" s="161"/>
      <c r="N50" s="175"/>
      <c r="O50" s="161"/>
      <c r="P50" s="162"/>
    </row>
    <row r="51" spans="1:16" s="36" customFormat="1" x14ac:dyDescent="0.2">
      <c r="A51" s="184"/>
      <c r="B51" s="94"/>
      <c r="C51" s="183" t="s">
        <v>120</v>
      </c>
      <c r="D51" s="78" t="s">
        <v>49</v>
      </c>
      <c r="E51" s="185">
        <f>E29+E32-E34+E36-E38+E40+E43-E45+E47+E48-E49+E50</f>
        <v>0</v>
      </c>
      <c r="F51" s="186">
        <f>F30+F33+F37+F41+F44+F47+F48+F50</f>
        <v>0</v>
      </c>
      <c r="G51" s="185">
        <f>G29+G32-G34+G36-G38+G40+G43-G45+G47+G48-G49+G50</f>
        <v>0</v>
      </c>
      <c r="H51" s="186">
        <f>H30+H33+H37+H41+H44+H47+H48+H50</f>
        <v>0</v>
      </c>
      <c r="I51" s="185">
        <f>I29+I32-I34+I36-I38+I40+I43-I45+I47+I48-I49+I50</f>
        <v>0</v>
      </c>
      <c r="J51" s="186">
        <f>J30+J33+J37+J41+J44+J47+J48+J50</f>
        <v>0</v>
      </c>
      <c r="K51" s="185">
        <f>K29+K32-K34+K36-K38+K40+K43-K45+K47+K48-K49+K50</f>
        <v>0</v>
      </c>
      <c r="L51" s="186">
        <f>L30+L33+L37+L41+L44+L47+L48+L50</f>
        <v>0</v>
      </c>
      <c r="M51" s="185">
        <f>M29+M32-M34+M36-M38+M40+M43-M45+M47+M48-M49+M50</f>
        <v>78587531.120244488</v>
      </c>
      <c r="N51" s="186">
        <f>N30+N33+N37+N41+N44+N47+N48+N50</f>
        <v>84494780.386328101</v>
      </c>
      <c r="O51" s="185">
        <f>O29+O32-O34+O36-O38+O40+O43-O45+O47+O48-O49+O50</f>
        <v>38539914.661342673</v>
      </c>
      <c r="P51" s="186">
        <f>P30+P33+P37+P41+P44+P47+P48+P50</f>
        <v>41615797.662973054</v>
      </c>
    </row>
    <row r="52" spans="1:16" s="25" customFormat="1" ht="15.75" thickBot="1" x14ac:dyDescent="0.25">
      <c r="A52" s="36"/>
      <c r="B52" s="163"/>
      <c r="C52" s="132"/>
      <c r="D52" s="187"/>
      <c r="E52" s="188"/>
      <c r="F52" s="189"/>
      <c r="G52" s="188"/>
      <c r="H52" s="190"/>
      <c r="I52" s="188"/>
      <c r="J52" s="189"/>
      <c r="K52" s="188"/>
      <c r="L52" s="189"/>
      <c r="M52" s="188"/>
      <c r="N52" s="190"/>
      <c r="O52" s="188"/>
      <c r="P52" s="189"/>
    </row>
    <row r="53" spans="1:16" s="25" customFormat="1" x14ac:dyDescent="0.2">
      <c r="A53" s="36"/>
      <c r="B53" s="24"/>
      <c r="C53" s="24"/>
      <c r="D53" s="24"/>
    </row>
    <row r="54" spans="1:16" s="25" customFormat="1" ht="15.75" x14ac:dyDescent="0.25">
      <c r="A54" s="36"/>
      <c r="B54" s="148"/>
      <c r="C54" s="148" t="s">
        <v>61</v>
      </c>
      <c r="D54" s="148"/>
    </row>
    <row r="55" spans="1:16" s="25" customFormat="1" ht="13.15" customHeight="1" x14ac:dyDescent="0.25">
      <c r="A55" s="36"/>
      <c r="B55" s="148"/>
      <c r="C55" s="148"/>
      <c r="D55" s="191" t="s">
        <v>138</v>
      </c>
    </row>
    <row r="56" spans="1:16" s="25" customFormat="1" ht="15.75" x14ac:dyDescent="0.25">
      <c r="A56" s="36"/>
      <c r="B56" s="148"/>
      <c r="C56" s="148"/>
      <c r="D56" s="148" t="s">
        <v>71</v>
      </c>
    </row>
    <row r="57" spans="1:16" s="25" customFormat="1" ht="13.15" customHeight="1" x14ac:dyDescent="0.25">
      <c r="A57" s="36"/>
      <c r="B57" s="148"/>
      <c r="C57" s="148"/>
      <c r="D57" s="148" t="s">
        <v>66</v>
      </c>
      <c r="E57" s="192"/>
    </row>
    <row r="58" spans="1:16" s="25" customFormat="1" ht="13.15" customHeight="1" x14ac:dyDescent="0.2">
      <c r="A58" s="36"/>
      <c r="B58" s="24"/>
      <c r="C58" s="149"/>
      <c r="D58" s="191" t="s">
        <v>101</v>
      </c>
    </row>
    <row r="59" spans="1:16" s="25" customFormat="1" ht="13.15" customHeight="1" x14ac:dyDescent="0.2">
      <c r="A59" s="36"/>
      <c r="C59" s="151"/>
      <c r="D59" s="151"/>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8" priority="89" stopIfTrue="1" operator="lessThan">
      <formula>0</formula>
    </cfRule>
  </conditionalFormatting>
  <conditionalFormatting sqref="O49 O45 M45 M49 K45 K49 K40 M40 O40 O38 M38 K38 K34 M34 O34 L41 N41 P41 K32 M32 O32 K36 M36 O36 L33 N33 P33 L37 N37 P37 L44 N44 P44">
    <cfRule type="cellIs" dxfId="27" priority="13" stopIfTrue="1" operator="lessThan">
      <formula>0</formula>
    </cfRule>
  </conditionalFormatting>
  <conditionalFormatting sqref="G22:G25">
    <cfRule type="cellIs" dxfId="26" priority="10" stopIfTrue="1" operator="lessThan">
      <formula>0</formula>
    </cfRule>
  </conditionalFormatting>
  <conditionalFormatting sqref="I22:I25">
    <cfRule type="cellIs" dxfId="25" priority="9" stopIfTrue="1" operator="lessThan">
      <formula>0</formula>
    </cfRule>
  </conditionalFormatting>
  <conditionalFormatting sqref="K22:K25">
    <cfRule type="cellIs" dxfId="24" priority="8" stopIfTrue="1" operator="lessThan">
      <formula>0</formula>
    </cfRule>
  </conditionalFormatting>
  <conditionalFormatting sqref="M22:M25">
    <cfRule type="cellIs" dxfId="23" priority="7" stopIfTrue="1" operator="lessThan">
      <formula>0</formula>
    </cfRule>
  </conditionalFormatting>
  <conditionalFormatting sqref="O22:O25">
    <cfRule type="cellIs" dxfId="22" priority="6" stopIfTrue="1" operator="lessThan">
      <formula>0</formula>
    </cfRule>
  </conditionalFormatting>
  <conditionalFormatting sqref="G29 H30">
    <cfRule type="cellIs" dxfId="21" priority="5" stopIfTrue="1" operator="lessThan">
      <formula>0</formula>
    </cfRule>
  </conditionalFormatting>
  <conditionalFormatting sqref="I29 J30">
    <cfRule type="cellIs" dxfId="20" priority="4" stopIfTrue="1" operator="lessThan">
      <formula>0</formula>
    </cfRule>
  </conditionalFormatting>
  <conditionalFormatting sqref="K29 L30">
    <cfRule type="cellIs" dxfId="19" priority="3" stopIfTrue="1" operator="lessThan">
      <formula>0</formula>
    </cfRule>
  </conditionalFormatting>
  <conditionalFormatting sqref="M29 N30">
    <cfRule type="cellIs" dxfId="18" priority="2" stopIfTrue="1" operator="lessThan">
      <formula>0</formula>
    </cfRule>
  </conditionalFormatting>
  <conditionalFormatting sqref="O29 P30">
    <cfRule type="cellIs" dxfId="17"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election activeCell="B7" sqref="B7"/>
    </sheetView>
  </sheetViews>
  <sheetFormatPr defaultRowHeight="15" x14ac:dyDescent="0.2"/>
  <cols>
    <col min="1" max="1" width="1.85546875" style="2" customWidth="1"/>
    <col min="2" max="2" width="69.85546875" style="195"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18.75" customHeight="1" x14ac:dyDescent="0.2">
      <c r="B6" s="193">
        <f>'Cover Page'!C7</f>
        <v>0</v>
      </c>
      <c r="D6" s="343" t="s">
        <v>125</v>
      </c>
    </row>
    <row r="7" spans="2:5" s="2" customFormat="1" ht="15.75" customHeight="1" x14ac:dyDescent="0.25">
      <c r="B7" s="41" t="s">
        <v>88</v>
      </c>
    </row>
    <row r="8" spans="2:5" s="2" customFormat="1" ht="15" customHeight="1" x14ac:dyDescent="0.2">
      <c r="B8" s="194" t="str">
        <f>'Cover Page'!C8</f>
        <v>Principal Life Insurance Company</v>
      </c>
    </row>
    <row r="9" spans="2:5" s="2" customFormat="1" ht="15.75" customHeight="1" x14ac:dyDescent="0.25">
      <c r="B9" s="51" t="s">
        <v>90</v>
      </c>
    </row>
    <row r="10" spans="2:5" s="2" customFormat="1" ht="15" customHeight="1" x14ac:dyDescent="0.2">
      <c r="B10" s="194" t="str">
        <f>'Cover Page'!C9</f>
        <v>Principal Financial Group</v>
      </c>
    </row>
    <row r="11" spans="2:5" s="2" customFormat="1" ht="15.75" x14ac:dyDescent="0.25">
      <c r="B11" s="51" t="s">
        <v>85</v>
      </c>
    </row>
    <row r="12" spans="2:5" s="2" customFormat="1" x14ac:dyDescent="0.2">
      <c r="B12" s="194" t="str">
        <f>'Cover Page'!C6</f>
        <v>2021</v>
      </c>
    </row>
    <row r="13" spans="2:5" s="2" customFormat="1" x14ac:dyDescent="0.2">
      <c r="B13" s="195"/>
    </row>
    <row r="14" spans="2:5" s="2" customFormat="1" ht="15.75" thickBot="1" x14ac:dyDescent="0.25">
      <c r="B14" s="195"/>
    </row>
    <row r="15" spans="2:5" s="195" customFormat="1" ht="16.5" thickBot="1" x14ac:dyDescent="0.3">
      <c r="B15" s="196" t="s">
        <v>74</v>
      </c>
      <c r="C15" s="203" t="s">
        <v>75</v>
      </c>
      <c r="D15" s="392" t="s">
        <v>76</v>
      </c>
      <c r="E15" s="204"/>
    </row>
    <row r="16" spans="2:5" s="206" customFormat="1" ht="15.75" thickBot="1" x14ac:dyDescent="0.25">
      <c r="B16" s="197">
        <v>1</v>
      </c>
      <c r="C16" s="205">
        <v>2</v>
      </c>
      <c r="D16" s="389">
        <v>3</v>
      </c>
    </row>
    <row r="17" spans="2:5" s="195" customFormat="1" ht="15.75" x14ac:dyDescent="0.25">
      <c r="B17" s="198" t="s">
        <v>77</v>
      </c>
      <c r="C17" s="207"/>
      <c r="D17" s="345"/>
      <c r="E17" s="204"/>
    </row>
    <row r="18" spans="2:5" s="195" customFormat="1" ht="60" x14ac:dyDescent="0.2">
      <c r="B18" s="404" t="s">
        <v>163</v>
      </c>
      <c r="C18" s="208"/>
      <c r="D18" s="346" t="s">
        <v>164</v>
      </c>
      <c r="E18" s="204"/>
    </row>
    <row r="19" spans="2:5" s="195" customFormat="1" ht="35.25" customHeight="1" x14ac:dyDescent="0.2">
      <c r="B19" s="199"/>
      <c r="C19" s="208"/>
      <c r="D19" s="346"/>
      <c r="E19" s="204"/>
    </row>
    <row r="20" spans="2:5" s="195" customFormat="1" ht="35.25" customHeight="1" x14ac:dyDescent="0.2">
      <c r="B20" s="199"/>
      <c r="C20" s="208"/>
      <c r="D20" s="346"/>
      <c r="E20" s="204"/>
    </row>
    <row r="21" spans="2:5" s="195" customFormat="1" ht="35.25" customHeight="1" x14ac:dyDescent="0.2">
      <c r="B21" s="199"/>
      <c r="C21" s="208"/>
      <c r="D21" s="346"/>
      <c r="E21" s="204"/>
    </row>
    <row r="22" spans="2:5" s="195" customFormat="1" ht="35.25" customHeight="1" x14ac:dyDescent="0.2">
      <c r="B22" s="199"/>
      <c r="C22" s="208"/>
      <c r="D22" s="346"/>
      <c r="E22" s="204"/>
    </row>
    <row r="23" spans="2:5" s="195" customFormat="1" ht="35.25" customHeight="1" thickBot="1" x14ac:dyDescent="0.25">
      <c r="B23" s="199"/>
      <c r="C23" s="208"/>
      <c r="D23" s="346"/>
      <c r="E23" s="204"/>
    </row>
    <row r="24" spans="2:5" s="195" customFormat="1" ht="15.75" x14ac:dyDescent="0.25">
      <c r="B24" s="198" t="s">
        <v>78</v>
      </c>
      <c r="C24" s="207"/>
      <c r="D24" s="345"/>
      <c r="E24" s="204"/>
    </row>
    <row r="25" spans="2:5" s="195" customFormat="1" x14ac:dyDescent="0.2">
      <c r="B25" s="200" t="s">
        <v>79</v>
      </c>
      <c r="C25" s="209"/>
      <c r="D25" s="344"/>
      <c r="E25" s="204"/>
    </row>
    <row r="26" spans="2:5" s="195" customFormat="1" ht="50.25" customHeight="1" x14ac:dyDescent="0.2">
      <c r="B26" s="404" t="s">
        <v>165</v>
      </c>
      <c r="C26" s="208"/>
      <c r="D26" s="346" t="s">
        <v>168</v>
      </c>
      <c r="E26" s="204"/>
    </row>
    <row r="27" spans="2:5" s="195" customFormat="1" ht="35.25" customHeight="1" x14ac:dyDescent="0.2">
      <c r="B27" s="199"/>
      <c r="C27" s="208"/>
      <c r="D27" s="346"/>
      <c r="E27" s="204"/>
    </row>
    <row r="28" spans="2:5" s="195" customFormat="1" ht="35.25" customHeight="1" x14ac:dyDescent="0.2">
      <c r="B28" s="199"/>
      <c r="C28" s="208"/>
      <c r="D28" s="346"/>
      <c r="E28" s="204"/>
    </row>
    <row r="29" spans="2:5" s="195" customFormat="1" ht="35.25" customHeight="1" x14ac:dyDescent="0.2">
      <c r="B29" s="199"/>
      <c r="C29" s="210"/>
      <c r="D29" s="346"/>
      <c r="E29" s="204"/>
    </row>
    <row r="30" spans="2:5" s="195" customFormat="1" ht="35.25" customHeight="1" x14ac:dyDescent="0.2">
      <c r="B30" s="199"/>
      <c r="C30" s="210"/>
      <c r="D30" s="346"/>
      <c r="E30" s="204"/>
    </row>
    <row r="31" spans="2:5" s="195" customFormat="1" ht="35.25" customHeight="1" x14ac:dyDescent="0.2">
      <c r="B31" s="199"/>
      <c r="C31" s="211"/>
      <c r="D31" s="346"/>
      <c r="E31" s="204"/>
    </row>
    <row r="32" spans="2:5" s="195" customFormat="1" x14ac:dyDescent="0.2">
      <c r="B32" s="201" t="s">
        <v>80</v>
      </c>
      <c r="C32" s="212"/>
      <c r="D32" s="344"/>
      <c r="E32" s="204"/>
    </row>
    <row r="33" spans="2:5" s="195" customFormat="1" ht="45" x14ac:dyDescent="0.2">
      <c r="B33" s="404" t="s">
        <v>166</v>
      </c>
      <c r="C33" s="208"/>
      <c r="D33" s="346" t="s">
        <v>168</v>
      </c>
      <c r="E33" s="204"/>
    </row>
    <row r="34" spans="2:5" s="195" customFormat="1" ht="60" x14ac:dyDescent="0.2">
      <c r="B34" s="404" t="s">
        <v>167</v>
      </c>
      <c r="C34" s="208"/>
      <c r="D34" s="346" t="s">
        <v>169</v>
      </c>
      <c r="E34" s="204"/>
    </row>
    <row r="35" spans="2:5" s="195" customFormat="1" ht="35.25" customHeight="1" x14ac:dyDescent="0.2">
      <c r="B35" s="199"/>
      <c r="C35" s="208"/>
      <c r="D35" s="346"/>
      <c r="E35" s="204"/>
    </row>
    <row r="36" spans="2:5" s="195" customFormat="1" ht="35.25" customHeight="1" x14ac:dyDescent="0.2">
      <c r="B36" s="199"/>
      <c r="C36" s="210"/>
      <c r="D36" s="346"/>
      <c r="E36" s="204"/>
    </row>
    <row r="37" spans="2:5" s="195" customFormat="1" ht="35.25" customHeight="1" x14ac:dyDescent="0.2">
      <c r="B37" s="199"/>
      <c r="C37" s="210"/>
      <c r="D37" s="346"/>
      <c r="E37" s="204"/>
    </row>
    <row r="38" spans="2:5" s="195" customFormat="1" ht="35.25" customHeight="1" x14ac:dyDescent="0.2">
      <c r="B38" s="199"/>
      <c r="C38" s="211"/>
      <c r="D38" s="346"/>
      <c r="E38" s="204"/>
    </row>
    <row r="39" spans="2:5" s="195" customFormat="1" x14ac:dyDescent="0.2">
      <c r="B39" s="201" t="s">
        <v>81</v>
      </c>
      <c r="C39" s="212"/>
      <c r="D39" s="344"/>
      <c r="E39" s="204"/>
    </row>
    <row r="40" spans="2:5" s="195" customFormat="1" ht="35.25" customHeight="1" x14ac:dyDescent="0.2">
      <c r="B40" s="404" t="s">
        <v>171</v>
      </c>
      <c r="C40" s="208"/>
      <c r="D40" s="346" t="s">
        <v>170</v>
      </c>
      <c r="E40" s="204"/>
    </row>
    <row r="41" spans="2:5" s="195" customFormat="1" ht="35.25" customHeight="1" x14ac:dyDescent="0.2">
      <c r="B41" s="199"/>
      <c r="C41" s="208"/>
      <c r="D41" s="346"/>
      <c r="E41" s="204"/>
    </row>
    <row r="42" spans="2:5" s="195" customFormat="1" ht="35.25" customHeight="1" x14ac:dyDescent="0.2">
      <c r="B42" s="199"/>
      <c r="C42" s="208"/>
      <c r="D42" s="346"/>
      <c r="E42" s="204"/>
    </row>
    <row r="43" spans="2:5" s="195" customFormat="1" ht="35.25" customHeight="1" x14ac:dyDescent="0.2">
      <c r="B43" s="199"/>
      <c r="C43" s="210"/>
      <c r="D43" s="346"/>
      <c r="E43" s="204"/>
    </row>
    <row r="44" spans="2:5" s="195" customFormat="1" ht="35.25" customHeight="1" x14ac:dyDescent="0.2">
      <c r="B44" s="199"/>
      <c r="C44" s="210"/>
      <c r="D44" s="346"/>
      <c r="E44" s="204"/>
    </row>
    <row r="45" spans="2:5" s="195" customFormat="1" ht="35.25" customHeight="1" x14ac:dyDescent="0.2">
      <c r="B45" s="199"/>
      <c r="C45" s="211"/>
      <c r="D45" s="346"/>
      <c r="E45" s="204"/>
    </row>
    <row r="46" spans="2:5" s="195" customFormat="1" x14ac:dyDescent="0.2">
      <c r="B46" s="201" t="s">
        <v>82</v>
      </c>
      <c r="C46" s="212"/>
      <c r="D46" s="344"/>
      <c r="E46" s="204"/>
    </row>
    <row r="47" spans="2:5" s="195" customFormat="1" ht="45" x14ac:dyDescent="0.2">
      <c r="B47" s="404" t="s">
        <v>172</v>
      </c>
      <c r="C47" s="208"/>
      <c r="D47" s="346" t="s">
        <v>168</v>
      </c>
      <c r="E47" s="204"/>
    </row>
    <row r="48" spans="2:5" s="195" customFormat="1" ht="35.25" customHeight="1" x14ac:dyDescent="0.2">
      <c r="B48" s="199"/>
      <c r="C48" s="208"/>
      <c r="D48" s="346"/>
      <c r="E48" s="204"/>
    </row>
    <row r="49" spans="2:5" s="195" customFormat="1" ht="35.25" customHeight="1" x14ac:dyDescent="0.2">
      <c r="B49" s="199"/>
      <c r="C49" s="208"/>
      <c r="D49" s="346"/>
      <c r="E49" s="204"/>
    </row>
    <row r="50" spans="2:5" s="195" customFormat="1" ht="35.25" customHeight="1" x14ac:dyDescent="0.2">
      <c r="B50" s="199"/>
      <c r="C50" s="210"/>
      <c r="D50" s="346"/>
      <c r="E50" s="204"/>
    </row>
    <row r="51" spans="2:5" s="195" customFormat="1" ht="35.25" customHeight="1" x14ac:dyDescent="0.2">
      <c r="B51" s="199"/>
      <c r="C51" s="210"/>
      <c r="D51" s="346"/>
      <c r="E51" s="204"/>
    </row>
    <row r="52" spans="2:5" s="195" customFormat="1" ht="35.25" customHeight="1" thickBot="1" x14ac:dyDescent="0.25">
      <c r="B52" s="199"/>
      <c r="C52" s="211"/>
      <c r="D52" s="346"/>
      <c r="E52" s="204"/>
    </row>
    <row r="53" spans="2:5" s="195" customFormat="1" ht="15.75" x14ac:dyDescent="0.25">
      <c r="B53" s="198" t="s">
        <v>108</v>
      </c>
      <c r="C53" s="207"/>
      <c r="D53" s="345"/>
      <c r="E53" s="204"/>
    </row>
    <row r="54" spans="2:5" s="195" customFormat="1" x14ac:dyDescent="0.2">
      <c r="B54" s="202" t="s">
        <v>109</v>
      </c>
      <c r="C54" s="209"/>
      <c r="D54" s="344"/>
      <c r="E54" s="204"/>
    </row>
    <row r="55" spans="2:5" s="215" customFormat="1" ht="60" x14ac:dyDescent="0.2">
      <c r="B55" s="405" t="s">
        <v>173</v>
      </c>
      <c r="C55" s="213"/>
      <c r="D55" s="346" t="s">
        <v>175</v>
      </c>
      <c r="E55" s="214"/>
    </row>
    <row r="56" spans="2:5" s="215" customFormat="1" ht="35.25" customHeight="1" x14ac:dyDescent="0.2">
      <c r="B56" s="199"/>
      <c r="C56" s="210"/>
      <c r="D56" s="346"/>
      <c r="E56" s="214"/>
    </row>
    <row r="57" spans="2:5" s="215" customFormat="1" ht="35.25" customHeight="1" x14ac:dyDescent="0.2">
      <c r="B57" s="199"/>
      <c r="C57" s="210"/>
      <c r="D57" s="346"/>
      <c r="E57" s="214"/>
    </row>
    <row r="58" spans="2:5" s="215" customFormat="1" ht="35.25" customHeight="1" x14ac:dyDescent="0.2">
      <c r="B58" s="199"/>
      <c r="C58" s="210"/>
      <c r="D58" s="346"/>
      <c r="E58" s="214"/>
    </row>
    <row r="59" spans="2:5" s="215" customFormat="1" ht="35.25" customHeight="1" x14ac:dyDescent="0.2">
      <c r="B59" s="199"/>
      <c r="C59" s="210"/>
      <c r="D59" s="346"/>
      <c r="E59" s="214"/>
    </row>
    <row r="60" spans="2:5" s="215" customFormat="1" ht="35.25" customHeight="1" x14ac:dyDescent="0.2">
      <c r="B60" s="199"/>
      <c r="C60" s="216"/>
      <c r="D60" s="346"/>
      <c r="E60" s="214"/>
    </row>
    <row r="61" spans="2:5" s="195" customFormat="1" x14ac:dyDescent="0.2">
      <c r="B61" s="202" t="s">
        <v>110</v>
      </c>
      <c r="C61" s="209"/>
      <c r="D61" s="344"/>
      <c r="E61" s="204"/>
    </row>
    <row r="62" spans="2:5" s="215" customFormat="1" ht="45" x14ac:dyDescent="0.2">
      <c r="B62" s="405" t="s">
        <v>174</v>
      </c>
      <c r="C62" s="213"/>
      <c r="D62" s="346" t="s">
        <v>168</v>
      </c>
      <c r="E62" s="214"/>
    </row>
    <row r="63" spans="2:5" s="215" customFormat="1" ht="35.25" customHeight="1" x14ac:dyDescent="0.2">
      <c r="B63" s="199"/>
      <c r="C63" s="208"/>
      <c r="D63" s="346"/>
      <c r="E63" s="214"/>
    </row>
    <row r="64" spans="2:5" s="215" customFormat="1" ht="35.25" customHeight="1" x14ac:dyDescent="0.2">
      <c r="B64" s="199"/>
      <c r="C64" s="210"/>
      <c r="D64" s="346"/>
      <c r="E64" s="214"/>
    </row>
    <row r="65" spans="2:5" s="215" customFormat="1" ht="35.25" customHeight="1" x14ac:dyDescent="0.2">
      <c r="B65" s="199"/>
      <c r="C65" s="210"/>
      <c r="D65" s="346"/>
      <c r="E65" s="214"/>
    </row>
    <row r="66" spans="2:5" s="215" customFormat="1" ht="35.25" customHeight="1" x14ac:dyDescent="0.2">
      <c r="B66" s="199"/>
      <c r="C66" s="210"/>
      <c r="D66" s="346"/>
      <c r="E66" s="214"/>
    </row>
    <row r="67" spans="2:5" s="215" customFormat="1" ht="35.25" customHeight="1" x14ac:dyDescent="0.2">
      <c r="B67" s="199"/>
      <c r="C67" s="216"/>
      <c r="D67" s="346"/>
      <c r="E67" s="214"/>
    </row>
    <row r="68" spans="2:5" s="195" customFormat="1" x14ac:dyDescent="0.2">
      <c r="B68" s="202" t="s">
        <v>111</v>
      </c>
      <c r="C68" s="209"/>
      <c r="D68" s="344"/>
      <c r="E68" s="204"/>
    </row>
    <row r="69" spans="2:5" s="215" customFormat="1" ht="45" x14ac:dyDescent="0.2">
      <c r="B69" s="405" t="s">
        <v>176</v>
      </c>
      <c r="C69" s="213"/>
      <c r="D69" s="346" t="s">
        <v>168</v>
      </c>
      <c r="E69" s="214"/>
    </row>
    <row r="70" spans="2:5" s="215" customFormat="1" ht="35.25" customHeight="1" x14ac:dyDescent="0.2">
      <c r="B70" s="199"/>
      <c r="C70" s="208"/>
      <c r="D70" s="346"/>
      <c r="E70" s="214"/>
    </row>
    <row r="71" spans="2:5" s="215" customFormat="1" ht="35.25" customHeight="1" x14ac:dyDescent="0.2">
      <c r="B71" s="199"/>
      <c r="C71" s="210"/>
      <c r="D71" s="346"/>
      <c r="E71" s="214"/>
    </row>
    <row r="72" spans="2:5" s="215" customFormat="1" ht="35.25" customHeight="1" x14ac:dyDescent="0.2">
      <c r="B72" s="199"/>
      <c r="C72" s="210"/>
      <c r="D72" s="346"/>
      <c r="E72" s="214"/>
    </row>
    <row r="73" spans="2:5" s="215" customFormat="1" ht="35.25" customHeight="1" x14ac:dyDescent="0.2">
      <c r="B73" s="199"/>
      <c r="C73" s="210"/>
      <c r="D73" s="346"/>
      <c r="E73" s="214"/>
    </row>
    <row r="74" spans="2:5" s="215" customFormat="1" ht="35.25" customHeight="1" x14ac:dyDescent="0.2">
      <c r="B74" s="199"/>
      <c r="C74" s="216"/>
      <c r="D74" s="346"/>
      <c r="E74" s="214"/>
    </row>
    <row r="75" spans="2:5" s="195" customFormat="1" x14ac:dyDescent="0.2">
      <c r="B75" s="202" t="s">
        <v>128</v>
      </c>
      <c r="C75" s="209"/>
      <c r="D75" s="344"/>
      <c r="E75" s="204"/>
    </row>
    <row r="76" spans="2:5" s="215" customFormat="1" ht="45" x14ac:dyDescent="0.2">
      <c r="B76" s="405" t="s">
        <v>177</v>
      </c>
      <c r="C76" s="213"/>
      <c r="D76" s="346" t="s">
        <v>168</v>
      </c>
      <c r="E76" s="214"/>
    </row>
    <row r="77" spans="2:5" s="215" customFormat="1" ht="35.25" customHeight="1" x14ac:dyDescent="0.2">
      <c r="B77" s="199"/>
      <c r="C77" s="208"/>
      <c r="D77" s="346"/>
      <c r="E77" s="214"/>
    </row>
    <row r="78" spans="2:5" s="215" customFormat="1" ht="35.25" customHeight="1" x14ac:dyDescent="0.2">
      <c r="B78" s="199"/>
      <c r="C78" s="210"/>
      <c r="D78" s="346"/>
      <c r="E78" s="214"/>
    </row>
    <row r="79" spans="2:5" s="215" customFormat="1" ht="35.25" customHeight="1" x14ac:dyDescent="0.2">
      <c r="B79" s="199"/>
      <c r="C79" s="210"/>
      <c r="D79" s="346"/>
      <c r="E79" s="214"/>
    </row>
    <row r="80" spans="2:5" s="215" customFormat="1" ht="35.25" customHeight="1" x14ac:dyDescent="0.2">
      <c r="B80" s="199"/>
      <c r="C80" s="210"/>
      <c r="D80" s="346"/>
      <c r="E80" s="214"/>
    </row>
    <row r="81" spans="2:5" s="215" customFormat="1" ht="35.25" customHeight="1" thickBot="1" x14ac:dyDescent="0.25">
      <c r="B81" s="390"/>
      <c r="C81" s="217"/>
      <c r="D81" s="391"/>
      <c r="E81" s="214"/>
    </row>
    <row r="82" spans="2:5" s="195" customFormat="1" x14ac:dyDescent="0.2"/>
    <row r="83" spans="2:5" s="195" customFormat="1" ht="15.75" x14ac:dyDescent="0.25">
      <c r="B83" s="148" t="s">
        <v>61</v>
      </c>
      <c r="C83" s="148"/>
    </row>
    <row r="84" spans="2:5" s="195" customFormat="1" ht="15.75" x14ac:dyDescent="0.2">
      <c r="B84" s="308" t="s">
        <v>138</v>
      </c>
      <c r="C84" s="308"/>
    </row>
    <row r="85" spans="2:5" s="195" customFormat="1" ht="15.75" x14ac:dyDescent="0.25">
      <c r="B85" s="148" t="s">
        <v>70</v>
      </c>
      <c r="C85" s="44"/>
    </row>
    <row r="86" spans="2:5" s="195" customFormat="1" ht="15.75" x14ac:dyDescent="0.25">
      <c r="B86" s="148" t="s">
        <v>66</v>
      </c>
      <c r="C86" s="44"/>
    </row>
    <row r="87" spans="2:5" s="195" customFormat="1" ht="15.75" x14ac:dyDescent="0.2">
      <c r="B87" s="308" t="s">
        <v>101</v>
      </c>
      <c r="C87" s="308"/>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7" zoomScale="70" zoomScaleNormal="70" workbookViewId="0">
      <pane xSplit="4" ySplit="13" topLeftCell="T20" activePane="bottomRight" state="frozen"/>
      <selection activeCell="A7" sqref="A7"/>
      <selection pane="topRight" activeCell="E7" sqref="E7"/>
      <selection pane="bottomLeft" activeCell="A20" sqref="A20"/>
      <selection pane="bottomRight"/>
    </sheetView>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6.5703125" style="9" bestFit="1" customWidth="1"/>
    <col min="22" max="22" width="16.7109375" style="9" customWidth="1"/>
    <col min="23" max="23" width="16.28515625" style="9" bestFit="1" customWidth="1"/>
    <col min="24" max="24" width="18.42578125" style="9" customWidth="1"/>
    <col min="25" max="25" width="16.28515625" style="9" bestFit="1" customWidth="1"/>
    <col min="26" max="26" width="16.28515625" style="11" bestFit="1" customWidth="1"/>
    <col min="27" max="27" width="16.28515625" style="9" bestFit="1" customWidth="1"/>
    <col min="28" max="28" width="18.140625" style="9"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8"/>
      <c r="D2" s="218"/>
      <c r="E2" s="4"/>
      <c r="F2" s="383" t="s">
        <v>62</v>
      </c>
      <c r="G2" s="383"/>
      <c r="H2" s="13"/>
      <c r="I2" s="382" t="s">
        <v>62</v>
      </c>
      <c r="J2" s="382"/>
      <c r="K2" s="382" t="s">
        <v>62</v>
      </c>
      <c r="L2" s="382"/>
      <c r="M2" s="382"/>
      <c r="N2" s="382"/>
      <c r="Q2" s="17"/>
      <c r="R2" s="382" t="s">
        <v>62</v>
      </c>
      <c r="S2" s="382"/>
      <c r="T2" s="13"/>
      <c r="U2" s="382" t="s">
        <v>62</v>
      </c>
      <c r="V2" s="382"/>
      <c r="W2" s="382" t="s">
        <v>62</v>
      </c>
      <c r="X2" s="382"/>
      <c r="Y2" s="382"/>
      <c r="Z2" s="382"/>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79"/>
      <c r="C6" s="379"/>
      <c r="D6" s="193">
        <f>'Cover Page'!C7</f>
        <v>0</v>
      </c>
      <c r="E6" s="22"/>
      <c r="F6" s="347" t="s">
        <v>126</v>
      </c>
      <c r="G6" s="348"/>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8"/>
      <c r="G7" s="348"/>
      <c r="H7" s="10"/>
      <c r="I7" s="10"/>
      <c r="J7" s="10"/>
      <c r="K7" s="8"/>
      <c r="L7" s="8"/>
      <c r="M7" s="8"/>
      <c r="N7" s="10"/>
      <c r="O7" s="12"/>
      <c r="P7" s="10"/>
      <c r="Q7" s="19"/>
      <c r="R7" s="10"/>
      <c r="S7" s="10"/>
      <c r="T7" s="10"/>
      <c r="U7" s="3"/>
      <c r="V7" s="10"/>
      <c r="W7" s="8"/>
      <c r="X7" s="8"/>
      <c r="Y7" s="8"/>
      <c r="Z7" s="10"/>
      <c r="AA7" s="12"/>
      <c r="AB7" s="10"/>
    </row>
    <row r="8" spans="1:28" ht="15" customHeight="1" x14ac:dyDescent="0.2">
      <c r="B8" s="380"/>
      <c r="C8" s="379"/>
      <c r="D8" s="381" t="str">
        <f>'Cover Page'!C8</f>
        <v>Principal Life Insurance Company</v>
      </c>
      <c r="E8" s="22"/>
      <c r="F8" s="348"/>
      <c r="G8" s="348"/>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8"/>
      <c r="G9" s="348"/>
      <c r="H9" s="10"/>
      <c r="I9" s="10"/>
      <c r="J9" s="10"/>
      <c r="K9" s="8"/>
      <c r="L9" s="8"/>
      <c r="M9" s="8"/>
      <c r="N9" s="10"/>
      <c r="O9" s="12"/>
      <c r="P9" s="10"/>
      <c r="Q9" s="19"/>
      <c r="R9" s="10"/>
      <c r="S9" s="10"/>
      <c r="T9" s="10"/>
      <c r="U9" s="10"/>
      <c r="V9" s="10"/>
      <c r="W9" s="8"/>
      <c r="X9" s="8"/>
      <c r="Y9" s="8"/>
      <c r="Z9" s="10"/>
      <c r="AA9" s="12"/>
      <c r="AB9" s="10"/>
    </row>
    <row r="10" spans="1:28" ht="15" customHeight="1" x14ac:dyDescent="0.2">
      <c r="B10" s="380"/>
      <c r="C10" s="379"/>
      <c r="D10" s="381" t="str">
        <f>'Cover Page'!C9</f>
        <v>Principal Financial Group</v>
      </c>
      <c r="E10" s="22"/>
      <c r="F10" s="348"/>
      <c r="G10" s="348"/>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0"/>
      <c r="C12" s="379"/>
      <c r="D12" s="381"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19"/>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0"/>
      <c r="C14" s="220"/>
      <c r="D14" s="220"/>
    </row>
    <row r="15" spans="1:28" s="46" customFormat="1" ht="16.5" thickBot="1" x14ac:dyDescent="0.3">
      <c r="A15" s="40"/>
      <c r="B15" s="42"/>
      <c r="C15" s="42"/>
      <c r="D15" s="42"/>
      <c r="E15" s="355"/>
      <c r="F15" s="356"/>
      <c r="G15" s="356"/>
      <c r="H15" s="356"/>
      <c r="I15" s="356"/>
      <c r="J15" s="304" t="s">
        <v>33</v>
      </c>
      <c r="K15" s="356"/>
      <c r="L15" s="356"/>
      <c r="M15" s="356"/>
      <c r="N15" s="356"/>
      <c r="O15" s="356"/>
      <c r="P15" s="357"/>
      <c r="Q15" s="355"/>
      <c r="R15" s="356"/>
      <c r="S15" s="356"/>
      <c r="T15" s="356"/>
      <c r="U15" s="356"/>
      <c r="V15" s="317" t="s">
        <v>33</v>
      </c>
      <c r="W15" s="356"/>
      <c r="X15" s="356"/>
      <c r="Y15" s="356"/>
      <c r="Z15" s="356"/>
      <c r="AA15" s="356"/>
      <c r="AB15" s="357"/>
    </row>
    <row r="16" spans="1:28" s="46" customFormat="1" ht="15.75" customHeight="1" thickBot="1" x14ac:dyDescent="0.25">
      <c r="A16" s="40"/>
      <c r="B16" s="42"/>
      <c r="C16" s="42"/>
      <c r="D16" s="42"/>
      <c r="E16" s="354"/>
      <c r="F16" s="320"/>
      <c r="G16" s="320"/>
      <c r="H16" s="320"/>
      <c r="I16" s="320"/>
      <c r="J16" s="321" t="s">
        <v>106</v>
      </c>
      <c r="K16" s="320"/>
      <c r="L16" s="320"/>
      <c r="M16" s="320"/>
      <c r="N16" s="320"/>
      <c r="O16" s="320"/>
      <c r="P16" s="322"/>
      <c r="Q16" s="354"/>
      <c r="R16" s="320"/>
      <c r="S16" s="320"/>
      <c r="T16" s="320"/>
      <c r="U16" s="320"/>
      <c r="V16" s="335" t="s">
        <v>107</v>
      </c>
      <c r="W16" s="320"/>
      <c r="X16" s="320"/>
      <c r="Y16" s="320"/>
      <c r="Z16" s="320"/>
      <c r="AA16" s="320"/>
      <c r="AB16" s="322"/>
    </row>
    <row r="17" spans="1:28" s="46" customFormat="1" ht="16.5" customHeight="1" thickBot="1" x14ac:dyDescent="0.3">
      <c r="A17" s="40"/>
      <c r="B17" s="42"/>
      <c r="C17" s="42"/>
      <c r="D17" s="42"/>
      <c r="E17" s="353"/>
      <c r="F17" s="338" t="s">
        <v>8</v>
      </c>
      <c r="G17" s="336"/>
      <c r="H17" s="336"/>
      <c r="I17" s="353"/>
      <c r="J17" s="339" t="s">
        <v>9</v>
      </c>
      <c r="K17" s="336"/>
      <c r="L17" s="336"/>
      <c r="M17" s="358"/>
      <c r="N17" s="384" t="s">
        <v>10</v>
      </c>
      <c r="O17" s="385"/>
      <c r="P17" s="326"/>
      <c r="Q17" s="353"/>
      <c r="R17" s="338" t="s">
        <v>8</v>
      </c>
      <c r="S17" s="336"/>
      <c r="T17" s="336"/>
      <c r="U17" s="353"/>
      <c r="V17" s="338" t="s">
        <v>9</v>
      </c>
      <c r="W17" s="336"/>
      <c r="X17" s="336"/>
      <c r="Y17" s="359"/>
      <c r="Z17" s="362" t="s">
        <v>10</v>
      </c>
      <c r="AA17" s="360"/>
      <c r="AB17" s="361"/>
    </row>
    <row r="18" spans="1:28" s="46" customFormat="1" ht="36" customHeight="1" thickBot="1" x14ac:dyDescent="0.25">
      <c r="A18" s="153"/>
      <c r="B18" s="309"/>
      <c r="C18" s="310"/>
      <c r="D18" s="351" t="s">
        <v>153</v>
      </c>
      <c r="E18" s="246" t="s">
        <v>11</v>
      </c>
      <c r="F18" s="247" t="s">
        <v>12</v>
      </c>
      <c r="G18" s="247" t="s">
        <v>7</v>
      </c>
      <c r="H18" s="248" t="s">
        <v>40</v>
      </c>
      <c r="I18" s="249" t="s">
        <v>11</v>
      </c>
      <c r="J18" s="250" t="s">
        <v>12</v>
      </c>
      <c r="K18" s="250" t="s">
        <v>7</v>
      </c>
      <c r="L18" s="248" t="s">
        <v>41</v>
      </c>
      <c r="M18" s="246" t="s">
        <v>11</v>
      </c>
      <c r="N18" s="247" t="s">
        <v>12</v>
      </c>
      <c r="O18" s="247" t="s">
        <v>7</v>
      </c>
      <c r="P18" s="248" t="s">
        <v>41</v>
      </c>
      <c r="Q18" s="246" t="s">
        <v>11</v>
      </c>
      <c r="R18" s="247" t="s">
        <v>12</v>
      </c>
      <c r="S18" s="247" t="s">
        <v>7</v>
      </c>
      <c r="T18" s="248" t="s">
        <v>40</v>
      </c>
      <c r="U18" s="249" t="s">
        <v>11</v>
      </c>
      <c r="V18" s="250" t="s">
        <v>12</v>
      </c>
      <c r="W18" s="250" t="s">
        <v>7</v>
      </c>
      <c r="X18" s="248" t="s">
        <v>41</v>
      </c>
      <c r="Y18" s="246" t="s">
        <v>11</v>
      </c>
      <c r="Z18" s="247" t="s">
        <v>12</v>
      </c>
      <c r="AA18" s="247" t="s">
        <v>7</v>
      </c>
      <c r="AB18" s="248" t="s">
        <v>41</v>
      </c>
    </row>
    <row r="19" spans="1:28" s="40" customFormat="1" ht="15.75" customHeight="1" thickBot="1" x14ac:dyDescent="0.25">
      <c r="B19" s="349"/>
      <c r="C19" s="350"/>
      <c r="D19" s="352" t="s">
        <v>150</v>
      </c>
      <c r="E19" s="251">
        <v>1</v>
      </c>
      <c r="F19" s="252">
        <v>2</v>
      </c>
      <c r="G19" s="252">
        <v>3</v>
      </c>
      <c r="H19" s="253">
        <v>4</v>
      </c>
      <c r="I19" s="251">
        <v>5</v>
      </c>
      <c r="J19" s="252">
        <v>6</v>
      </c>
      <c r="K19" s="252">
        <v>7</v>
      </c>
      <c r="L19" s="253">
        <v>8</v>
      </c>
      <c r="M19" s="251">
        <v>9</v>
      </c>
      <c r="N19" s="252">
        <v>10</v>
      </c>
      <c r="O19" s="252">
        <v>11</v>
      </c>
      <c r="P19" s="253">
        <v>12</v>
      </c>
      <c r="Q19" s="251">
        <v>13</v>
      </c>
      <c r="R19" s="252">
        <v>14</v>
      </c>
      <c r="S19" s="252">
        <v>15</v>
      </c>
      <c r="T19" s="253">
        <v>16</v>
      </c>
      <c r="U19" s="251">
        <v>17</v>
      </c>
      <c r="V19" s="252">
        <v>18</v>
      </c>
      <c r="W19" s="252">
        <v>19</v>
      </c>
      <c r="X19" s="253">
        <v>20</v>
      </c>
      <c r="Y19" s="251">
        <v>21</v>
      </c>
      <c r="Z19" s="252">
        <v>22</v>
      </c>
      <c r="AA19" s="252">
        <v>23</v>
      </c>
      <c r="AB19" s="253">
        <v>24</v>
      </c>
    </row>
    <row r="20" spans="1:28" s="46" customFormat="1" x14ac:dyDescent="0.2">
      <c r="A20" s="40"/>
      <c r="B20" s="221" t="s">
        <v>0</v>
      </c>
      <c r="C20" s="222" t="s">
        <v>24</v>
      </c>
      <c r="D20" s="223"/>
      <c r="E20" s="254"/>
      <c r="F20" s="255"/>
      <c r="G20" s="255"/>
      <c r="H20" s="256"/>
      <c r="I20" s="254"/>
      <c r="J20" s="255"/>
      <c r="K20" s="255"/>
      <c r="L20" s="256"/>
      <c r="M20" s="254"/>
      <c r="N20" s="255"/>
      <c r="O20" s="255"/>
      <c r="P20" s="256"/>
      <c r="Q20" s="254"/>
      <c r="R20" s="255"/>
      <c r="S20" s="255"/>
      <c r="T20" s="256"/>
      <c r="U20" s="254"/>
      <c r="V20" s="255"/>
      <c r="W20" s="255"/>
      <c r="X20" s="256"/>
      <c r="Y20" s="254"/>
      <c r="Z20" s="255"/>
      <c r="AA20" s="255"/>
      <c r="AB20" s="256"/>
    </row>
    <row r="21" spans="1:28" s="40" customFormat="1" x14ac:dyDescent="0.2">
      <c r="B21" s="224"/>
      <c r="C21" s="77">
        <v>1.1000000000000001</v>
      </c>
      <c r="D21" s="225" t="s">
        <v>45</v>
      </c>
      <c r="E21" s="257"/>
      <c r="F21" s="258"/>
      <c r="G21" s="174"/>
      <c r="H21" s="172"/>
      <c r="I21" s="257"/>
      <c r="J21" s="258"/>
      <c r="K21" s="174"/>
      <c r="L21" s="172"/>
      <c r="M21" s="257"/>
      <c r="N21" s="258"/>
      <c r="O21" s="174"/>
      <c r="P21" s="172"/>
      <c r="Q21" s="257"/>
      <c r="R21" s="258"/>
      <c r="S21" s="174"/>
      <c r="T21" s="172"/>
      <c r="U21" s="257"/>
      <c r="V21" s="258"/>
      <c r="W21" s="174"/>
      <c r="X21" s="172"/>
      <c r="Y21" s="257"/>
      <c r="Z21" s="258"/>
      <c r="AA21" s="174"/>
      <c r="AB21" s="172"/>
    </row>
    <row r="22" spans="1:28" s="40" customFormat="1" ht="30" x14ac:dyDescent="0.2">
      <c r="B22" s="224"/>
      <c r="C22" s="77">
        <v>1.2</v>
      </c>
      <c r="D22" s="226" t="s">
        <v>132</v>
      </c>
      <c r="E22" s="259"/>
      <c r="F22" s="260"/>
      <c r="G22" s="261">
        <f>'Pt 1 Summary of Data'!F24</f>
        <v>0</v>
      </c>
      <c r="H22" s="262">
        <f>SUM(E22:G22)</f>
        <v>0</v>
      </c>
      <c r="I22" s="259"/>
      <c r="J22" s="260"/>
      <c r="K22" s="261">
        <f>'Pt 1 Summary of Data'!H24</f>
        <v>0</v>
      </c>
      <c r="L22" s="262">
        <f>SUM(I22:K22)</f>
        <v>0</v>
      </c>
      <c r="M22" s="259"/>
      <c r="N22" s="260"/>
      <c r="O22" s="261">
        <f>'Pt 1 Summary of Data'!J24</f>
        <v>0</v>
      </c>
      <c r="P22" s="262">
        <f>SUM(M22:O22)</f>
        <v>0</v>
      </c>
      <c r="Q22" s="259"/>
      <c r="R22" s="260"/>
      <c r="S22" s="261">
        <f>'Pt 1 Summary of Data'!L24</f>
        <v>0</v>
      </c>
      <c r="T22" s="262">
        <f>SUM(Q22:S22)</f>
        <v>0</v>
      </c>
      <c r="U22" s="260">
        <v>78477653.086188763</v>
      </c>
      <c r="V22" s="408">
        <v>58423699.005069785</v>
      </c>
      <c r="W22" s="261">
        <f>'Pt 1 Summary of Data'!N24</f>
        <v>84494780.386328101</v>
      </c>
      <c r="X22" s="262">
        <f>SUM(U22:W22)</f>
        <v>221396132.47758666</v>
      </c>
      <c r="Y22" s="259">
        <v>37227586.091026798</v>
      </c>
      <c r="Z22" s="410">
        <v>27283510.8374818</v>
      </c>
      <c r="AA22" s="261">
        <f>'Pt 1 Summary of Data'!P24</f>
        <v>41615797.662973054</v>
      </c>
      <c r="AB22" s="262">
        <f>SUM(Y22:AA22)</f>
        <v>106126894.59148166</v>
      </c>
    </row>
    <row r="23" spans="1:28" s="46" customFormat="1" x14ac:dyDescent="0.2">
      <c r="A23" s="40"/>
      <c r="B23" s="227"/>
      <c r="C23" s="77">
        <v>1.3</v>
      </c>
      <c r="D23" s="226" t="s">
        <v>121</v>
      </c>
      <c r="E23" s="263">
        <f>SUM(E$22)</f>
        <v>0</v>
      </c>
      <c r="F23" s="263">
        <f>SUM(F$22)</f>
        <v>0</v>
      </c>
      <c r="G23" s="263">
        <f>SUM(G$22:G$22)</f>
        <v>0</v>
      </c>
      <c r="H23" s="262">
        <f>SUM(E23:G23)</f>
        <v>0</v>
      </c>
      <c r="I23" s="263">
        <f>SUM(I$22:I$22)</f>
        <v>0</v>
      </c>
      <c r="J23" s="263">
        <f>SUM(J$22:J$22)</f>
        <v>0</v>
      </c>
      <c r="K23" s="263">
        <f>SUM(K$22:K$22)</f>
        <v>0</v>
      </c>
      <c r="L23" s="262">
        <f>SUM(I23:K23)</f>
        <v>0</v>
      </c>
      <c r="M23" s="263">
        <f>SUM(M$22:M$22)</f>
        <v>0</v>
      </c>
      <c r="N23" s="263">
        <f>SUM(N$22:N$22)</f>
        <v>0</v>
      </c>
      <c r="O23" s="263">
        <f>SUM(O$22:O$22)</f>
        <v>0</v>
      </c>
      <c r="P23" s="262">
        <f>SUM(M23:O23)</f>
        <v>0</v>
      </c>
      <c r="Q23" s="263">
        <f>SUM(Q$22:Q$22)</f>
        <v>0</v>
      </c>
      <c r="R23" s="263">
        <f>SUM(R$22:R$22)</f>
        <v>0</v>
      </c>
      <c r="S23" s="263">
        <f>SUM(S$22:S$22)</f>
        <v>0</v>
      </c>
      <c r="T23" s="262">
        <f>SUM(Q23:S23)</f>
        <v>0</v>
      </c>
      <c r="U23" s="263">
        <f>SUM(U$22:U$22)</f>
        <v>78477653.086188763</v>
      </c>
      <c r="V23" s="263">
        <f>SUM(V$22:V$22)</f>
        <v>58423699.005069785</v>
      </c>
      <c r="W23" s="263">
        <f>SUM(W$22:W$22)</f>
        <v>84494780.386328101</v>
      </c>
      <c r="X23" s="262">
        <f>SUM(U23:W23)</f>
        <v>221396132.47758666</v>
      </c>
      <c r="Y23" s="263">
        <f>SUM(Y$22:Y$22)</f>
        <v>37227586.091026798</v>
      </c>
      <c r="Z23" s="263">
        <f>SUM(Z$22:Z$22)</f>
        <v>27283510.8374818</v>
      </c>
      <c r="AA23" s="263">
        <f>SUM(AA$22:AA$22)</f>
        <v>41615797.662973054</v>
      </c>
      <c r="AB23" s="262">
        <f>SUM(Y23:AA23)</f>
        <v>106126894.59148166</v>
      </c>
    </row>
    <row r="24" spans="1:28" s="46" customFormat="1" x14ac:dyDescent="0.2">
      <c r="A24" s="40"/>
      <c r="B24" s="228"/>
      <c r="C24" s="117"/>
      <c r="D24" s="229" t="s">
        <v>13</v>
      </c>
      <c r="E24" s="264"/>
      <c r="F24" s="265"/>
      <c r="G24" s="265"/>
      <c r="H24" s="266"/>
      <c r="I24" s="264"/>
      <c r="J24" s="265"/>
      <c r="K24" s="265"/>
      <c r="L24" s="266"/>
      <c r="M24" s="264"/>
      <c r="N24" s="265"/>
      <c r="O24" s="265"/>
      <c r="P24" s="266"/>
      <c r="Q24" s="264"/>
      <c r="R24" s="265"/>
      <c r="S24" s="265"/>
      <c r="T24" s="266"/>
      <c r="U24" s="264"/>
      <c r="V24" s="265"/>
      <c r="W24" s="265"/>
      <c r="X24" s="266"/>
      <c r="Y24" s="264"/>
      <c r="Z24" s="265"/>
      <c r="AA24" s="265"/>
      <c r="AB24" s="266"/>
    </row>
    <row r="25" spans="1:28" s="46" customFormat="1" x14ac:dyDescent="0.2">
      <c r="A25" s="40"/>
      <c r="B25" s="230" t="s">
        <v>1</v>
      </c>
      <c r="C25" s="68" t="s">
        <v>25</v>
      </c>
      <c r="D25" s="225"/>
      <c r="E25" s="267"/>
      <c r="F25" s="255"/>
      <c r="G25" s="255"/>
      <c r="H25" s="268"/>
      <c r="I25" s="267"/>
      <c r="J25" s="255"/>
      <c r="K25" s="255"/>
      <c r="L25" s="268"/>
      <c r="M25" s="267"/>
      <c r="N25" s="255"/>
      <c r="O25" s="255"/>
      <c r="P25" s="268"/>
      <c r="Q25" s="267"/>
      <c r="R25" s="255"/>
      <c r="S25" s="255"/>
      <c r="T25" s="268"/>
      <c r="U25" s="267"/>
      <c r="V25" s="255"/>
      <c r="W25" s="255"/>
      <c r="X25" s="268"/>
      <c r="Y25" s="267"/>
      <c r="Z25" s="255"/>
      <c r="AA25" s="255"/>
      <c r="AB25" s="268"/>
    </row>
    <row r="26" spans="1:28" s="46" customFormat="1" x14ac:dyDescent="0.2">
      <c r="A26" s="40"/>
      <c r="B26" s="227"/>
      <c r="C26" s="77">
        <v>2.1</v>
      </c>
      <c r="D26" s="226" t="s">
        <v>83</v>
      </c>
      <c r="E26" s="269"/>
      <c r="F26" s="260"/>
      <c r="G26" s="270">
        <f>'Pt 1 Summary of Data'!F21</f>
        <v>0</v>
      </c>
      <c r="H26" s="262">
        <f>SUM(E26:G26)</f>
        <v>0</v>
      </c>
      <c r="I26" s="269"/>
      <c r="J26" s="260"/>
      <c r="K26" s="270">
        <f>'Pt 1 Summary of Data'!H21</f>
        <v>0</v>
      </c>
      <c r="L26" s="262">
        <f>SUM(I26:K26)</f>
        <v>0</v>
      </c>
      <c r="M26" s="269"/>
      <c r="N26" s="260"/>
      <c r="O26" s="270">
        <f>'Pt 1 Summary of Data'!J21</f>
        <v>0</v>
      </c>
      <c r="P26" s="262">
        <f>SUM(M26:O26)</f>
        <v>0</v>
      </c>
      <c r="Q26" s="269"/>
      <c r="R26" s="260"/>
      <c r="S26" s="270">
        <f>'Pt 1 Summary of Data'!L21</f>
        <v>0</v>
      </c>
      <c r="T26" s="262">
        <f>SUM(Q26:S26)</f>
        <v>0</v>
      </c>
      <c r="U26" s="257">
        <v>126767918.33312063</v>
      </c>
      <c r="V26" s="409">
        <v>134620750.67715466</v>
      </c>
      <c r="W26" s="270">
        <f>'Pt 1 Summary of Data'!N21</f>
        <v>141084730.66525561</v>
      </c>
      <c r="X26" s="262">
        <f>SUM(U26:W26)</f>
        <v>402473399.67553091</v>
      </c>
      <c r="Y26" s="260">
        <v>54469410.196246691</v>
      </c>
      <c r="Z26" s="260">
        <v>55638968.088951431</v>
      </c>
      <c r="AA26" s="270">
        <f>'Pt 1 Summary of Data'!P21</f>
        <v>60197430.165336803</v>
      </c>
      <c r="AB26" s="262">
        <f>SUM(Y26:AA26)</f>
        <v>170305808.45053494</v>
      </c>
    </row>
    <row r="27" spans="1:28" s="40" customFormat="1" ht="30" x14ac:dyDescent="0.2">
      <c r="B27" s="224"/>
      <c r="C27" s="77">
        <v>2.2000000000000002</v>
      </c>
      <c r="D27" s="226" t="s">
        <v>84</v>
      </c>
      <c r="E27" s="269"/>
      <c r="F27" s="260"/>
      <c r="G27" s="270">
        <f>'Pt 1 Summary of Data'!F35</f>
        <v>0</v>
      </c>
      <c r="H27" s="262">
        <f>SUM(E27:G27)</f>
        <v>0</v>
      </c>
      <c r="I27" s="269"/>
      <c r="J27" s="260"/>
      <c r="K27" s="270">
        <f>'Pt 1 Summary of Data'!H35</f>
        <v>0</v>
      </c>
      <c r="L27" s="262">
        <f>SUM(I27:K27)</f>
        <v>0</v>
      </c>
      <c r="M27" s="269"/>
      <c r="N27" s="260"/>
      <c r="O27" s="270">
        <f>'Pt 1 Summary of Data'!J35</f>
        <v>0</v>
      </c>
      <c r="P27" s="262">
        <f>SUM(M27:O27)</f>
        <v>0</v>
      </c>
      <c r="Q27" s="269"/>
      <c r="R27" s="260"/>
      <c r="S27" s="270">
        <f>'Pt 1 Summary of Data'!L35</f>
        <v>0</v>
      </c>
      <c r="T27" s="262">
        <f>SUM(Q27:S27)</f>
        <v>0</v>
      </c>
      <c r="U27" s="260">
        <v>4925041.8299841275</v>
      </c>
      <c r="V27" s="408">
        <v>6223498.3359798528</v>
      </c>
      <c r="W27" s="270">
        <f>'Pt 1 Summary of Data'!N35</f>
        <v>4271629.0006552851</v>
      </c>
      <c r="X27" s="262">
        <f>SUM(U27:W27)</f>
        <v>15420169.166619267</v>
      </c>
      <c r="Y27" s="260">
        <v>2116322.5385265439</v>
      </c>
      <c r="Z27" s="260">
        <v>2572350.2943265145</v>
      </c>
      <c r="AA27" s="270">
        <f>'Pt 1 Summary of Data'!P35</f>
        <v>1822590.9247756719</v>
      </c>
      <c r="AB27" s="262">
        <f>SUM(Y27:AA27)</f>
        <v>6511263.7576287305</v>
      </c>
    </row>
    <row r="28" spans="1:28" s="46" customFormat="1" x14ac:dyDescent="0.2">
      <c r="A28" s="40"/>
      <c r="B28" s="227"/>
      <c r="C28" s="77">
        <v>2.2999999999999998</v>
      </c>
      <c r="D28" s="226" t="s">
        <v>50</v>
      </c>
      <c r="E28" s="270">
        <f t="shared" ref="E28:AA28" si="0">E$26-E$27</f>
        <v>0</v>
      </c>
      <c r="F28" s="270">
        <f t="shared" si="0"/>
        <v>0</v>
      </c>
      <c r="G28" s="270">
        <f t="shared" si="0"/>
        <v>0</v>
      </c>
      <c r="H28" s="109">
        <f>H$26-H$27</f>
        <v>0</v>
      </c>
      <c r="I28" s="270">
        <f>I$26-I$27</f>
        <v>0</v>
      </c>
      <c r="J28" s="270">
        <f>J$26-J$27</f>
        <v>0</v>
      </c>
      <c r="K28" s="270">
        <f t="shared" si="0"/>
        <v>0</v>
      </c>
      <c r="L28" s="109">
        <f>L$26-L$27</f>
        <v>0</v>
      </c>
      <c r="M28" s="270">
        <f t="shared" si="0"/>
        <v>0</v>
      </c>
      <c r="N28" s="270">
        <f t="shared" si="0"/>
        <v>0</v>
      </c>
      <c r="O28" s="270">
        <f t="shared" si="0"/>
        <v>0</v>
      </c>
      <c r="P28" s="109">
        <f>P$26-P$27</f>
        <v>0</v>
      </c>
      <c r="Q28" s="270">
        <f t="shared" si="0"/>
        <v>0</v>
      </c>
      <c r="R28" s="270">
        <f t="shared" si="0"/>
        <v>0</v>
      </c>
      <c r="S28" s="270">
        <f t="shared" si="0"/>
        <v>0</v>
      </c>
      <c r="T28" s="109">
        <f>T$26-T$27</f>
        <v>0</v>
      </c>
      <c r="U28" s="270">
        <f t="shared" si="0"/>
        <v>121842876.5031365</v>
      </c>
      <c r="V28" s="270">
        <f t="shared" si="0"/>
        <v>128397252.34117481</v>
      </c>
      <c r="W28" s="270">
        <f t="shared" si="0"/>
        <v>136813101.66460031</v>
      </c>
      <c r="X28" s="109">
        <f>X$26-X$27</f>
        <v>387053230.50891167</v>
      </c>
      <c r="Y28" s="270">
        <f t="shared" si="0"/>
        <v>52353087.657720149</v>
      </c>
      <c r="Z28" s="270">
        <f t="shared" si="0"/>
        <v>53066617.794624917</v>
      </c>
      <c r="AA28" s="270">
        <f t="shared" si="0"/>
        <v>58374839.240561128</v>
      </c>
      <c r="AB28" s="109">
        <f>AB$26-AB$27</f>
        <v>163794544.6929062</v>
      </c>
    </row>
    <row r="29" spans="1:28" s="46" customFormat="1" x14ac:dyDescent="0.2">
      <c r="A29" s="40"/>
      <c r="B29" s="228"/>
      <c r="C29" s="118"/>
      <c r="D29" s="231"/>
      <c r="E29" s="271"/>
      <c r="F29" s="272"/>
      <c r="G29" s="272"/>
      <c r="H29" s="273"/>
      <c r="I29" s="271"/>
      <c r="J29" s="272"/>
      <c r="K29" s="272"/>
      <c r="L29" s="273"/>
      <c r="M29" s="271"/>
      <c r="N29" s="272"/>
      <c r="O29" s="272"/>
      <c r="P29" s="273"/>
      <c r="Q29" s="271"/>
      <c r="R29" s="272"/>
      <c r="S29" s="272"/>
      <c r="T29" s="273"/>
      <c r="U29" s="271"/>
      <c r="V29" s="272"/>
      <c r="W29" s="272"/>
      <c r="X29" s="273"/>
      <c r="Y29" s="271"/>
      <c r="Z29" s="272"/>
      <c r="AA29" s="272"/>
      <c r="AB29" s="273"/>
    </row>
    <row r="30" spans="1:28" s="40" customFormat="1" x14ac:dyDescent="0.2">
      <c r="B30" s="232" t="s">
        <v>2</v>
      </c>
      <c r="C30" s="233">
        <v>3.1</v>
      </c>
      <c r="D30" s="234" t="s">
        <v>141</v>
      </c>
      <c r="E30" s="274"/>
      <c r="F30" s="275"/>
      <c r="G30" s="276">
        <f>'Pt 1 Summary of Data'!F49</f>
        <v>0</v>
      </c>
      <c r="H30" s="277">
        <f>SUM(E30:G30)</f>
        <v>0</v>
      </c>
      <c r="I30" s="278"/>
      <c r="J30" s="275"/>
      <c r="K30" s="279">
        <f>'Pt 1 Summary of Data'!H49</f>
        <v>0</v>
      </c>
      <c r="L30" s="277">
        <f>SUM(I30:K30)</f>
        <v>0</v>
      </c>
      <c r="M30" s="278"/>
      <c r="N30" s="275"/>
      <c r="O30" s="279">
        <f>'Pt 1 Summary of Data'!J49</f>
        <v>0</v>
      </c>
      <c r="P30" s="277">
        <f>SUM(M30:O30)</f>
        <v>0</v>
      </c>
      <c r="Q30" s="274"/>
      <c r="R30" s="275"/>
      <c r="S30" s="276">
        <f>'Pt 1 Summary of Data'!L49</f>
        <v>0</v>
      </c>
      <c r="T30" s="277">
        <f>SUM(Q30:S30)</f>
        <v>0</v>
      </c>
      <c r="U30" s="275">
        <v>183175.88721256921</v>
      </c>
      <c r="V30" s="275">
        <v>197830.54302736011</v>
      </c>
      <c r="W30" s="279">
        <f>'Pt 1 Summary of Data'!N49</f>
        <v>211251.4992243083</v>
      </c>
      <c r="X30" s="277">
        <f>SUM(U30:W30)</f>
        <v>592257.92946423765</v>
      </c>
      <c r="Y30" s="275">
        <v>95697.192855118192</v>
      </c>
      <c r="Z30" s="275">
        <v>96531.854166666672</v>
      </c>
      <c r="AA30" s="279">
        <f>'Pt 1 Summary of Data'!P49</f>
        <v>105834.15765765765</v>
      </c>
      <c r="AB30" s="277">
        <f>SUM(Y30:AA30)</f>
        <v>298063.20467944251</v>
      </c>
    </row>
    <row r="31" spans="1:28" s="46" customFormat="1" x14ac:dyDescent="0.2">
      <c r="A31" s="40"/>
      <c r="B31" s="235"/>
      <c r="C31" s="236"/>
      <c r="D31" s="237"/>
      <c r="E31" s="271"/>
      <c r="F31" s="272"/>
      <c r="G31" s="272"/>
      <c r="H31" s="273"/>
      <c r="I31" s="280"/>
      <c r="J31" s="281"/>
      <c r="K31" s="281"/>
      <c r="L31" s="282"/>
      <c r="M31" s="280"/>
      <c r="N31" s="281"/>
      <c r="O31" s="281"/>
      <c r="P31" s="282"/>
      <c r="Q31" s="271"/>
      <c r="R31" s="272"/>
      <c r="S31" s="272"/>
      <c r="T31" s="273"/>
      <c r="U31" s="280"/>
      <c r="V31" s="281"/>
      <c r="W31" s="281"/>
      <c r="X31" s="282"/>
      <c r="Y31" s="280"/>
      <c r="Z31" s="281"/>
      <c r="AA31" s="281"/>
      <c r="AB31" s="282"/>
    </row>
    <row r="32" spans="1:28" s="46" customFormat="1" ht="30" customHeight="1" x14ac:dyDescent="0.2">
      <c r="A32" s="40"/>
      <c r="B32" s="386" t="s">
        <v>3</v>
      </c>
      <c r="C32" s="305"/>
      <c r="D32" s="306" t="s">
        <v>137</v>
      </c>
      <c r="E32" s="283"/>
      <c r="F32" s="284"/>
      <c r="G32" s="284"/>
      <c r="H32" s="285"/>
      <c r="I32" s="283"/>
      <c r="J32" s="286"/>
      <c r="K32" s="284"/>
      <c r="L32" s="285"/>
      <c r="M32" s="283"/>
      <c r="N32" s="287"/>
      <c r="O32" s="284"/>
      <c r="P32" s="285"/>
      <c r="Q32" s="283"/>
      <c r="R32" s="284"/>
      <c r="S32" s="284"/>
      <c r="T32" s="285"/>
      <c r="U32" s="283"/>
      <c r="V32" s="286"/>
      <c r="W32" s="284"/>
      <c r="X32" s="285"/>
      <c r="Y32" s="283"/>
      <c r="Z32" s="287"/>
      <c r="AA32" s="284"/>
      <c r="AB32" s="285"/>
    </row>
    <row r="33" spans="1:28" s="46" customFormat="1" ht="15.75" x14ac:dyDescent="0.25">
      <c r="A33" s="40"/>
      <c r="B33" s="238"/>
      <c r="C33" s="239">
        <v>4.0999999999999996</v>
      </c>
      <c r="D33" s="240" t="s">
        <v>73</v>
      </c>
      <c r="E33" s="288"/>
      <c r="F33" s="289"/>
      <c r="G33" s="289"/>
      <c r="H33" s="290" t="str">
        <f>IF(H30&lt;1000,"Not Required to Calculate",H23/H28)</f>
        <v>Not Required to Calculate</v>
      </c>
      <c r="I33" s="288"/>
      <c r="J33" s="289"/>
      <c r="K33" s="289"/>
      <c r="L33" s="290" t="str">
        <f>IF(L30&lt;1000,"Not Required to Calculate",L23/L28)</f>
        <v>Not Required to Calculate</v>
      </c>
      <c r="M33" s="288"/>
      <c r="N33" s="289"/>
      <c r="O33" s="289"/>
      <c r="P33" s="290" t="str">
        <f>IF(P30&lt;1000,"Not Required to Calculate",P23/P28)</f>
        <v>Not Required to Calculate</v>
      </c>
      <c r="Q33" s="288"/>
      <c r="R33" s="289"/>
      <c r="S33" s="289"/>
      <c r="T33" s="290" t="str">
        <f>IF(T30&lt;1000,"Not Required to Calculate",T23/T28)</f>
        <v>Not Required to Calculate</v>
      </c>
      <c r="U33" s="288"/>
      <c r="V33" s="289"/>
      <c r="W33" s="289"/>
      <c r="X33" s="290">
        <f>IF(X30&lt;1000,"Not Required to Calculate",X23/X28)</f>
        <v>0.5720043524413605</v>
      </c>
      <c r="Y33" s="288"/>
      <c r="Z33" s="289"/>
      <c r="AA33" s="289"/>
      <c r="AB33" s="290">
        <f>IF(AB30&lt;1000,"Not Required to Calculate",AB23/AB28)</f>
        <v>0.64792691838703176</v>
      </c>
    </row>
    <row r="34" spans="1:28" s="46" customFormat="1" ht="15.75" thickBot="1" x14ac:dyDescent="0.25">
      <c r="A34" s="40"/>
      <c r="B34" s="241"/>
      <c r="C34" s="242"/>
      <c r="D34" s="243"/>
      <c r="E34" s="291"/>
      <c r="F34" s="292"/>
      <c r="G34" s="292"/>
      <c r="H34" s="293"/>
      <c r="I34" s="291"/>
      <c r="J34" s="292"/>
      <c r="K34" s="292"/>
      <c r="L34" s="293"/>
      <c r="M34" s="291"/>
      <c r="N34" s="292"/>
      <c r="O34" s="292"/>
      <c r="P34" s="293"/>
      <c r="Q34" s="291"/>
      <c r="R34" s="292"/>
      <c r="S34" s="292"/>
      <c r="T34" s="293"/>
      <c r="U34" s="291"/>
      <c r="V34" s="292"/>
      <c r="W34" s="292"/>
      <c r="X34" s="293"/>
      <c r="Y34" s="291"/>
      <c r="Z34" s="292"/>
      <c r="AA34" s="292"/>
      <c r="AB34" s="293"/>
    </row>
    <row r="35" spans="1:28" s="46" customFormat="1" ht="15.75" x14ac:dyDescent="0.25">
      <c r="A35" s="40"/>
      <c r="B35" s="244"/>
      <c r="N35" s="25"/>
      <c r="Z35" s="25"/>
    </row>
    <row r="36" spans="1:28" s="46" customFormat="1" x14ac:dyDescent="0.2">
      <c r="A36" s="40"/>
      <c r="B36" s="25"/>
      <c r="N36" s="25"/>
      <c r="Z36" s="25"/>
    </row>
    <row r="37" spans="1:28" s="46" customFormat="1" ht="15.75" x14ac:dyDescent="0.25">
      <c r="A37" s="40"/>
      <c r="C37" s="148" t="s">
        <v>61</v>
      </c>
      <c r="D37" s="148"/>
      <c r="E37" s="148"/>
      <c r="N37" s="25"/>
      <c r="Q37" s="244"/>
      <c r="Z37" s="25"/>
    </row>
    <row r="38" spans="1:28" s="46" customFormat="1" ht="15.75" x14ac:dyDescent="0.25">
      <c r="A38" s="40"/>
      <c r="C38" s="148"/>
      <c r="D38" s="308" t="s">
        <v>138</v>
      </c>
      <c r="E38" s="308"/>
      <c r="N38" s="25"/>
      <c r="Z38" s="25"/>
    </row>
    <row r="39" spans="1:28" s="46" customFormat="1" ht="15.75" x14ac:dyDescent="0.25">
      <c r="A39" s="40"/>
      <c r="C39" s="148"/>
      <c r="D39" s="148" t="s">
        <v>70</v>
      </c>
      <c r="E39" s="44"/>
      <c r="N39" s="25"/>
      <c r="Q39" s="49"/>
      <c r="Z39" s="25"/>
    </row>
    <row r="40" spans="1:28" s="46" customFormat="1" ht="15.75" x14ac:dyDescent="0.25">
      <c r="A40" s="40"/>
      <c r="C40" s="148"/>
      <c r="D40" s="148" t="s">
        <v>66</v>
      </c>
      <c r="E40" s="44"/>
      <c r="G40" s="42"/>
      <c r="N40" s="25"/>
      <c r="Q40" s="45"/>
      <c r="Z40" s="25"/>
    </row>
    <row r="41" spans="1:28" s="46" customFormat="1" ht="15.75" x14ac:dyDescent="0.2">
      <c r="A41" s="40"/>
      <c r="C41" s="149"/>
      <c r="D41" s="245" t="s">
        <v>101</v>
      </c>
      <c r="E41" s="245"/>
      <c r="N41" s="25"/>
      <c r="Z41" s="25"/>
    </row>
    <row r="42" spans="1:28" s="46" customFormat="1" ht="15.75" x14ac:dyDescent="0.2">
      <c r="A42" s="40"/>
      <c r="C42" s="245"/>
      <c r="D42" s="245"/>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6" priority="71" stopIfTrue="1" operator="lessThan">
      <formula>0</formula>
    </cfRule>
  </conditionalFormatting>
  <conditionalFormatting sqref="K26:K27">
    <cfRule type="cellIs" dxfId="15" priority="34" stopIfTrue="1" operator="lessThan">
      <formula>0</formula>
    </cfRule>
  </conditionalFormatting>
  <conditionalFormatting sqref="S26:S27">
    <cfRule type="cellIs" dxfId="14" priority="30" stopIfTrue="1" operator="lessThan">
      <formula>0</formula>
    </cfRule>
  </conditionalFormatting>
  <conditionalFormatting sqref="O26:O27">
    <cfRule type="cellIs" dxfId="13" priority="31" stopIfTrue="1" operator="lessThan">
      <formula>0</formula>
    </cfRule>
  </conditionalFormatting>
  <conditionalFormatting sqref="W26:W27">
    <cfRule type="cellIs" dxfId="12" priority="28" stopIfTrue="1" operator="lessThan">
      <formula>0</formula>
    </cfRule>
  </conditionalFormatting>
  <conditionalFormatting sqref="AA26:AA27">
    <cfRule type="cellIs" dxfId="11" priority="26" stopIfTrue="1" operator="lessThan">
      <formula>0</formula>
    </cfRule>
  </conditionalFormatting>
  <conditionalFormatting sqref="E26:F27">
    <cfRule type="cellIs" dxfId="10" priority="14" stopIfTrue="1" operator="lessThan">
      <formula>0</formula>
    </cfRule>
  </conditionalFormatting>
  <conditionalFormatting sqref="I26">
    <cfRule type="cellIs" dxfId="9" priority="13" stopIfTrue="1" operator="lessThan">
      <formula>0</formula>
    </cfRule>
  </conditionalFormatting>
  <conditionalFormatting sqref="I27">
    <cfRule type="cellIs" dxfId="8" priority="12" stopIfTrue="1" operator="lessThan">
      <formula>0</formula>
    </cfRule>
  </conditionalFormatting>
  <conditionalFormatting sqref="J26:J27">
    <cfRule type="cellIs" dxfId="7" priority="11" stopIfTrue="1" operator="lessThan">
      <formula>0</formula>
    </cfRule>
  </conditionalFormatting>
  <conditionalFormatting sqref="M26:M27">
    <cfRule type="cellIs" dxfId="6" priority="10" stopIfTrue="1" operator="lessThan">
      <formula>0</formula>
    </cfRule>
  </conditionalFormatting>
  <conditionalFormatting sqref="N26:N27">
    <cfRule type="cellIs" dxfId="5" priority="9" stopIfTrue="1" operator="lessThan">
      <formula>0</formula>
    </cfRule>
  </conditionalFormatting>
  <conditionalFormatting sqref="Q26:Q27">
    <cfRule type="cellIs" dxfId="4" priority="8" stopIfTrue="1" operator="lessThan">
      <formula>0</formula>
    </cfRule>
  </conditionalFormatting>
  <conditionalFormatting sqref="R26:R27">
    <cfRule type="cellIs" dxfId="3" priority="7" stopIfTrue="1" operator="lessThan">
      <formula>0</formula>
    </cfRule>
  </conditionalFormatting>
  <conditionalFormatting sqref="Z26">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
  <cols>
    <col min="1" max="1" width="1.85546875" style="2" customWidth="1"/>
    <col min="2" max="2" width="92.42578125" style="195"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3">
        <f>'Cover Page'!C7</f>
        <v>0</v>
      </c>
    </row>
    <row r="7" spans="2:3" s="2" customFormat="1" ht="15.75" customHeight="1" x14ac:dyDescent="0.25">
      <c r="B7" s="41" t="s">
        <v>88</v>
      </c>
      <c r="C7" s="399" t="s">
        <v>127</v>
      </c>
    </row>
    <row r="8" spans="2:3" s="2" customFormat="1" ht="15.75" customHeight="1" x14ac:dyDescent="0.25">
      <c r="B8" s="294" t="str">
        <f>'Cover Page'!C8</f>
        <v>Principal Life Insurance Company</v>
      </c>
    </row>
    <row r="9" spans="2:3" s="2" customFormat="1" ht="15.75" customHeight="1" x14ac:dyDescent="0.25">
      <c r="B9" s="51" t="s">
        <v>90</v>
      </c>
    </row>
    <row r="10" spans="2:3" s="2" customFormat="1" ht="15.75" customHeight="1" x14ac:dyDescent="0.25">
      <c r="B10" s="294" t="str">
        <f>'Cover Page'!C9</f>
        <v>Principal Financial Group</v>
      </c>
    </row>
    <row r="11" spans="2:3" s="2" customFormat="1" ht="15.75" x14ac:dyDescent="0.25">
      <c r="B11" s="51" t="s">
        <v>85</v>
      </c>
    </row>
    <row r="12" spans="2:3" s="2" customFormat="1" x14ac:dyDescent="0.2">
      <c r="B12" s="194" t="str">
        <f>'Cover Page'!C6</f>
        <v>2021</v>
      </c>
    </row>
    <row r="13" spans="2:3" s="2" customFormat="1" ht="15.75" x14ac:dyDescent="0.25">
      <c r="B13" s="51"/>
    </row>
    <row r="14" spans="2:3" s="2" customFormat="1" ht="15.75" x14ac:dyDescent="0.25">
      <c r="B14" s="51"/>
    </row>
    <row r="15" spans="2:3" s="195" customFormat="1" ht="15.75" x14ac:dyDescent="0.25">
      <c r="B15" s="51"/>
    </row>
    <row r="16" spans="2:3" s="195" customFormat="1" ht="16.5" thickBot="1" x14ac:dyDescent="0.3">
      <c r="B16" s="295"/>
      <c r="C16" s="393" t="s">
        <v>130</v>
      </c>
    </row>
    <row r="17" spans="2:3" s="195" customFormat="1" ht="48" thickBot="1" x14ac:dyDescent="0.25">
      <c r="B17" s="394" t="s">
        <v>155</v>
      </c>
      <c r="C17" s="373"/>
    </row>
    <row r="18" spans="2:3" s="195" customFormat="1" ht="47.25" x14ac:dyDescent="0.25">
      <c r="B18" s="395" t="s">
        <v>156</v>
      </c>
      <c r="C18" s="400"/>
    </row>
    <row r="19" spans="2:3" s="195" customFormat="1" x14ac:dyDescent="0.2">
      <c r="B19" s="371" t="s">
        <v>96</v>
      </c>
      <c r="C19" s="365"/>
    </row>
    <row r="20" spans="2:3" s="195" customFormat="1" x14ac:dyDescent="0.2">
      <c r="B20" s="369" t="s">
        <v>97</v>
      </c>
      <c r="C20" s="370"/>
    </row>
    <row r="21" spans="2:3" s="195" customFormat="1" x14ac:dyDescent="0.2">
      <c r="B21" s="372"/>
      <c r="C21" s="373"/>
    </row>
    <row r="22" spans="2:3" s="195" customFormat="1" x14ac:dyDescent="0.2">
      <c r="B22" s="372"/>
      <c r="C22" s="373"/>
    </row>
    <row r="23" spans="2:3" s="195" customFormat="1" x14ac:dyDescent="0.2">
      <c r="B23" s="372"/>
      <c r="C23" s="373"/>
    </row>
    <row r="24" spans="2:3" s="195" customFormat="1" x14ac:dyDescent="0.2">
      <c r="B24" s="372"/>
      <c r="C24" s="373"/>
    </row>
    <row r="25" spans="2:3" s="195" customFormat="1" x14ac:dyDescent="0.2">
      <c r="B25" s="372"/>
      <c r="C25" s="373"/>
    </row>
    <row r="26" spans="2:3" s="195" customFormat="1" x14ac:dyDescent="0.2">
      <c r="B26" s="372"/>
      <c r="C26" s="373"/>
    </row>
    <row r="27" spans="2:3" s="195" customFormat="1" x14ac:dyDescent="0.2">
      <c r="B27" s="372"/>
      <c r="C27" s="373"/>
    </row>
    <row r="28" spans="2:3" s="195" customFormat="1" x14ac:dyDescent="0.2">
      <c r="B28" s="372"/>
      <c r="C28" s="373"/>
    </row>
    <row r="29" spans="2:3" s="195" customFormat="1" x14ac:dyDescent="0.2">
      <c r="B29" s="372"/>
      <c r="C29" s="373"/>
    </row>
    <row r="30" spans="2:3" s="195" customFormat="1" x14ac:dyDescent="0.2">
      <c r="B30" s="372"/>
      <c r="C30" s="373"/>
    </row>
    <row r="31" spans="2:3" s="195" customFormat="1" x14ac:dyDescent="0.2">
      <c r="B31" s="374"/>
      <c r="C31" s="375"/>
    </row>
    <row r="32" spans="2:3" s="195" customFormat="1" ht="47.25" x14ac:dyDescent="0.25">
      <c r="B32" s="396" t="s">
        <v>157</v>
      </c>
      <c r="C32" s="376"/>
    </row>
    <row r="33" spans="2:3" s="195" customFormat="1" x14ac:dyDescent="0.2">
      <c r="B33" s="367" t="s">
        <v>95</v>
      </c>
      <c r="C33" s="368" t="s">
        <v>154</v>
      </c>
    </row>
    <row r="34" spans="2:3" s="195" customFormat="1" x14ac:dyDescent="0.2">
      <c r="B34" s="397"/>
      <c r="C34" s="366"/>
    </row>
    <row r="35" spans="2:3" s="195" customFormat="1" x14ac:dyDescent="0.2">
      <c r="B35" s="397"/>
      <c r="C35" s="366"/>
    </row>
    <row r="36" spans="2:3" s="195" customFormat="1" x14ac:dyDescent="0.2">
      <c r="B36" s="397"/>
      <c r="C36" s="366"/>
    </row>
    <row r="37" spans="2:3" s="195" customFormat="1" x14ac:dyDescent="0.2">
      <c r="B37" s="397"/>
      <c r="C37" s="366"/>
    </row>
    <row r="38" spans="2:3" s="195" customFormat="1" x14ac:dyDescent="0.2">
      <c r="B38" s="397"/>
      <c r="C38" s="366"/>
    </row>
    <row r="39" spans="2:3" s="195" customFormat="1" x14ac:dyDescent="0.2">
      <c r="B39" s="397"/>
      <c r="C39" s="366"/>
    </row>
    <row r="40" spans="2:3" s="195" customFormat="1" x14ac:dyDescent="0.2">
      <c r="B40" s="397"/>
      <c r="C40" s="366"/>
    </row>
    <row r="41" spans="2:3" s="195" customFormat="1" x14ac:dyDescent="0.2">
      <c r="B41" s="397"/>
      <c r="C41" s="366"/>
    </row>
    <row r="42" spans="2:3" s="195" customFormat="1" x14ac:dyDescent="0.2">
      <c r="B42" s="397"/>
      <c r="C42" s="366"/>
    </row>
    <row r="43" spans="2:3" s="195" customFormat="1" ht="15.75" thickBot="1" x14ac:dyDescent="0.25">
      <c r="B43" s="363"/>
      <c r="C43" s="364"/>
    </row>
    <row r="44" spans="2:3" s="195" customFormat="1" x14ac:dyDescent="0.2">
      <c r="B44" s="204"/>
    </row>
    <row r="45" spans="2:3" s="195" customFormat="1" ht="15.75" x14ac:dyDescent="0.25">
      <c r="B45" s="148" t="s">
        <v>61</v>
      </c>
      <c r="C45" s="297"/>
    </row>
    <row r="46" spans="2:3" s="195" customFormat="1" ht="15.75" x14ac:dyDescent="0.25">
      <c r="B46" s="148" t="s">
        <v>138</v>
      </c>
      <c r="C46" s="148"/>
    </row>
    <row r="47" spans="2:3" s="195" customFormat="1" ht="15.75" x14ac:dyDescent="0.25">
      <c r="B47" s="148" t="s">
        <v>70</v>
      </c>
      <c r="C47" s="148"/>
    </row>
    <row r="48" spans="2:3" s="195" customFormat="1" ht="15.75" x14ac:dyDescent="0.25">
      <c r="B48" s="148" t="s">
        <v>66</v>
      </c>
      <c r="C48" s="148"/>
    </row>
    <row r="49" spans="2:3" s="195" customFormat="1" ht="15.75" x14ac:dyDescent="0.25">
      <c r="B49" s="296" t="s">
        <v>101</v>
      </c>
      <c r="C49" s="298"/>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9"/>
  <sheetViews>
    <sheetView tabSelected="1" topLeftCell="A18" zoomScaleNormal="100" workbookViewId="0">
      <selection activeCell="B37" sqref="B3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3">
        <f>'Cover Page'!C7</f>
        <v>0</v>
      </c>
    </row>
    <row r="7" spans="2:4" ht="15.75" customHeight="1" x14ac:dyDescent="0.25">
      <c r="B7" s="41" t="s">
        <v>88</v>
      </c>
    </row>
    <row r="8" spans="2:4" ht="15.75" customHeight="1" x14ac:dyDescent="0.25">
      <c r="B8" s="294" t="str">
        <f>'Cover Page'!C8</f>
        <v>Principal Life Insurance Company</v>
      </c>
      <c r="D8" s="343" t="s">
        <v>91</v>
      </c>
    </row>
    <row r="9" spans="2:4" ht="15.75" customHeight="1" x14ac:dyDescent="0.25">
      <c r="B9" s="51" t="s">
        <v>90</v>
      </c>
    </row>
    <row r="10" spans="2:4" ht="15.75" customHeight="1" x14ac:dyDescent="0.25">
      <c r="B10" s="294" t="str">
        <f>'Cover Page'!C9</f>
        <v>Principal Financial Group</v>
      </c>
    </row>
    <row r="11" spans="2:4" ht="15.75" x14ac:dyDescent="0.25">
      <c r="B11" s="51" t="s">
        <v>85</v>
      </c>
    </row>
    <row r="12" spans="2:4" x14ac:dyDescent="0.2">
      <c r="B12" s="194" t="str">
        <f>'Cover Page'!C6</f>
        <v>2021</v>
      </c>
    </row>
    <row r="13" spans="2:4" ht="15.75" x14ac:dyDescent="0.25">
      <c r="B13" s="299"/>
    </row>
    <row r="17" spans="2:2" s="25" customFormat="1" ht="15.75" thickBot="1" x14ac:dyDescent="0.25">
      <c r="B17" s="300" t="s">
        <v>92</v>
      </c>
    </row>
    <row r="18" spans="2:2" s="25" customFormat="1" ht="150.75" thickBot="1" x14ac:dyDescent="0.25">
      <c r="B18" s="398"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ht="15.75" customHeight="1" x14ac:dyDescent="0.2">
      <c r="B25" s="406"/>
    </row>
    <row r="26" spans="2:2" s="25" customFormat="1" x14ac:dyDescent="0.2"/>
    <row r="27" spans="2:2" s="25" customFormat="1" x14ac:dyDescent="0.2">
      <c r="B27" s="24" t="s">
        <v>94</v>
      </c>
    </row>
    <row r="29" spans="2:2" x14ac:dyDescent="0.2">
      <c r="B29" s="406"/>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2022-07-27T17:12:46Z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etDate">
    <vt:lpwstr>2022-07-27T17:12:30Z</vt:lpwstr>
  </property>
  <property fmtid="{D5CDD505-2E9C-101B-9397-08002B2CF9AE}" pid="6" name="MSIP_Label_f1a85edf-1344-4c6a-a94e-0a9833d749f3_Method">
    <vt:lpwstr>Privileged</vt:lpwstr>
  </property>
  <property fmtid="{D5CDD505-2E9C-101B-9397-08002B2CF9AE}" pid="7" name="MSIP_Label_f1a85edf-1344-4c6a-a94e-0a9833d749f3_Name">
    <vt:lpwstr>Personal</vt:lpwstr>
  </property>
  <property fmtid="{D5CDD505-2E9C-101B-9397-08002B2CF9AE}" pid="8" name="MSIP_Label_f1a85edf-1344-4c6a-a94e-0a9833d749f3_SiteId">
    <vt:lpwstr>3bea478c-1684-4a8c-8e85-045ec54ba430</vt:lpwstr>
  </property>
  <property fmtid="{D5CDD505-2E9C-101B-9397-08002B2CF9AE}" pid="9" name="MSIP_Label_f1a85edf-1344-4c6a-a94e-0a9833d749f3_ActionId">
    <vt:lpwstr>b790fb5a-ff31-4dc7-9a05-9ab49654f5a8</vt:lpwstr>
  </property>
  <property fmtid="{D5CDD505-2E9C-101B-9397-08002B2CF9AE}" pid="10" name="MSIP_Label_f1a85edf-1344-4c6a-a94e-0a9833d749f3_ContentBits">
    <vt:lpwstr>2</vt:lpwstr>
  </property>
</Properties>
</file>