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codeName="{AE6600E7-7A62-396C-DE95-9942FA9DD81E}"/>
  <workbookPr filterPrivacy="1" codeName="ThisWorkbook" defaultThemeVersion="124226"/>
  <xr:revisionPtr revIDLastSave="0" documentId="8_{8C63CD51-E05A-4D85-8390-9FD09DD503F2}" xr6:coauthVersionLast="47" xr6:coauthVersionMax="47" xr10:uidLastSave="{00000000-0000-0000-0000-000000000000}"/>
  <bookViews>
    <workbookView xWindow="-110" yWindow="-110" windowWidth="19420" windowHeight="10300" tabRatio="494" firstSheet="2" activeTab="2"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 name="Sheet1" sheetId="34" r:id="rId8"/>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0" l="1"/>
  <c r="J28" i="10"/>
  <c r="E44" i="4" l="1"/>
  <c r="I23" i="10" l="1"/>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R28" i="10" l="1"/>
  <c r="N23" i="10"/>
  <c r="R23" i="10"/>
  <c r="N28" i="10"/>
  <c r="F28" i="10"/>
  <c r="H49" i="4" l="1"/>
  <c r="K30" i="10" s="1"/>
  <c r="L30" i="10" s="1"/>
  <c r="L49" i="4"/>
  <c r="E49" i="4"/>
  <c r="K49" i="4"/>
  <c r="J49" i="4"/>
  <c r="O30" i="10" s="1"/>
  <c r="P30" i="10" s="1"/>
  <c r="I49" i="4"/>
  <c r="G49" i="4"/>
  <c r="F49" i="4"/>
  <c r="G30" i="10" s="1"/>
  <c r="H30" i="10" s="1"/>
  <c r="E51" i="18"/>
  <c r="E24" i="4" s="1"/>
  <c r="H6" i="4"/>
  <c r="H21" i="4"/>
  <c r="K26" i="10" s="1"/>
  <c r="L26" i="10" s="1"/>
  <c r="H51" i="18"/>
  <c r="H24" i="4" s="1"/>
  <c r="K22" i="10" s="1"/>
  <c r="L22" i="10" s="1"/>
  <c r="F51" i="18"/>
  <c r="F24" i="4" s="1"/>
  <c r="B6" i="10"/>
  <c r="E21" i="4"/>
  <c r="L51" i="18"/>
  <c r="L24" i="4" s="1"/>
  <c r="S22" i="10" s="1"/>
  <c r="T22" i="10" s="1"/>
  <c r="K51" i="18"/>
  <c r="K24" i="4" s="1"/>
  <c r="J51" i="18"/>
  <c r="J24" i="4" s="1"/>
  <c r="O22" i="10" s="1"/>
  <c r="P22" i="10" s="1"/>
  <c r="I51" i="18"/>
  <c r="I24" i="4" s="1"/>
  <c r="G51" i="18"/>
  <c r="G24" i="4" s="1"/>
  <c r="L21" i="4"/>
  <c r="S26" i="10" s="1"/>
  <c r="T26" i="10" s="1"/>
  <c r="K21" i="4"/>
  <c r="J21" i="4"/>
  <c r="O26" i="10" s="1"/>
  <c r="P26" i="10" s="1"/>
  <c r="I21" i="4"/>
  <c r="G21" i="4"/>
  <c r="F21" i="4"/>
  <c r="G26" i="10" s="1"/>
  <c r="H26" i="10" s="1"/>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G23" i="10" s="1"/>
  <c r="H23" i="10" s="1"/>
  <c r="G35" i="4"/>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H22" i="10" l="1"/>
  <c r="T33" i="10"/>
  <c r="T27" i="10"/>
  <c r="T28" i="10" s="1"/>
  <c r="S28" i="10"/>
  <c r="K28" i="10"/>
  <c r="G28" i="10"/>
  <c r="L33" i="10"/>
  <c r="P33" i="10"/>
  <c r="H33" i="10"/>
  <c r="O28" i="10"/>
  <c r="U28" i="10" l="1"/>
  <c r="Z28" i="10" l="1"/>
  <c r="V28" i="10" l="1"/>
  <c r="P42" i="4" l="1"/>
  <c r="P29" i="4"/>
  <c r="N42" i="4"/>
  <c r="N41" i="4" l="1"/>
  <c r="P41" i="4"/>
  <c r="Y28" i="10" l="1"/>
  <c r="Y23" i="10" l="1"/>
  <c r="U23" i="10" l="1"/>
  <c r="V23" i="10" l="1"/>
  <c r="Z23" i="10"/>
  <c r="N21" i="4"/>
  <c r="W26" i="10" s="1"/>
  <c r="X26" i="10" s="1"/>
  <c r="M21" i="4"/>
  <c r="O21" i="4"/>
  <c r="P21" i="4"/>
  <c r="AA26" i="10" s="1"/>
  <c r="AB26" i="10" s="1"/>
  <c r="N49" i="4" l="1"/>
  <c r="W30" i="10" s="1"/>
  <c r="X30" i="10" s="1"/>
  <c r="M49" i="4"/>
  <c r="P49" i="4"/>
  <c r="AA30" i="10" s="1"/>
  <c r="AB30" i="10" s="1"/>
  <c r="O49" i="4"/>
  <c r="N51" i="18" l="1"/>
  <c r="N24" i="4" s="1"/>
  <c r="W22" i="10" s="1"/>
  <c r="W23" i="10" s="1"/>
  <c r="X23" i="10" s="1"/>
  <c r="X22" i="10" l="1"/>
  <c r="P51" i="18" l="1"/>
  <c r="P24" i="4" s="1"/>
  <c r="AA22" i="10" s="1"/>
  <c r="AA23" i="10" s="1"/>
  <c r="AB23" i="10" s="1"/>
  <c r="AB22" i="10" l="1"/>
  <c r="N44" i="4" l="1"/>
  <c r="M44" i="4"/>
  <c r="O44" i="4"/>
  <c r="P44" i="4"/>
  <c r="O51" i="18" l="1"/>
  <c r="O24" i="4" s="1"/>
  <c r="M51" i="18" l="1"/>
  <c r="M24" i="4" s="1"/>
  <c r="P35" i="4" l="1"/>
  <c r="AA27" i="10" s="1"/>
  <c r="O35" i="4"/>
  <c r="AA28" i="10" l="1"/>
  <c r="AB27" i="10"/>
  <c r="AB28" i="10" s="1"/>
  <c r="AB33" i="10" s="1"/>
  <c r="N35" i="4" l="1"/>
  <c r="W27" i="10" s="1"/>
  <c r="M35" i="4"/>
  <c r="W28" i="10" l="1"/>
  <c r="X27" i="10"/>
  <c r="X28" i="10" s="1"/>
  <c r="X33" i="10" s="1"/>
</calcChain>
</file>

<file path=xl/sharedStrings.xml><?xml version="1.0" encoding="utf-8"?>
<sst xmlns="http://schemas.openxmlformats.org/spreadsheetml/2006/main" count="331" uniqueCount="177">
  <si>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</si>
  <si>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</si>
  <si>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</si>
  <si>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</si>
  <si>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</si>
  <si>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</si>
  <si>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</si>
  <si>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</si>
  <si>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</si>
  <si>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</si>
  <si>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</si>
  <si>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</si>
  <si>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</si>
  <si>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</si>
  <si>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</si>
  <si>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</si>
  <si>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</si>
  <si>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</si>
  <si>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</si>
  <si>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</si>
  <si>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</si>
  <si>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</si>
  <si>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</si>
  <si>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</si>
  <si>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</si>
  <si>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</si>
  <si>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</si>
  <si>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</si>
  <si>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</si>
  <si>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</si>
  <si>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</si>
  <si>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</si>
  <si>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</si>
  <si>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</si>
  <si>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</si>
  <si>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</si>
  <si>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</si>
  <si>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</si>
  <si>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</si>
  <si>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</si>
  <si>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</si>
  <si>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</si>
  <si>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</si>
  <si>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</si>
  <si>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</si>
  <si>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</si>
  <si>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</si>
  <si>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</si>
  <si>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</si>
  <si>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</si>
  <si>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</si>
  <si>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</si>
  <si>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</si>
  <si>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</si>
  <si>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</si>
  <si>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</si>
  <si>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</si>
  <si>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</si>
  <si>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</si>
  <si>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</si>
  <si>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</si>
  <si>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</si>
  <si>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</si>
  <si>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</si>
  <si>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</si>
  <si>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</si>
  <si>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</si>
  <si>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</si>
  <si>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</si>
  <si>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</si>
  <si>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</si>
  <si>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</si>
  <si>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</si>
  <si>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</si>
  <si>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</si>
  <si>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</si>
  <si>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</si>
  <si>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</si>
  <si>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</si>
  <si>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</si>
  <si>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</si>
  <si>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</si>
  <si>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</si>
  <si>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</si>
  <si>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</si>
  <si>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</si>
  <si>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</si>
  <si>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</si>
  <si>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</si>
  <si>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</si>
  <si>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</si>
  <si>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</si>
  <si>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</si>
  <si>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</si>
  <si>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</si>
  <si>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</si>
  <si>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</si>
  <si>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</si>
  <si>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</si>
  <si>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</si>
  <si>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</si>
  <si>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</si>
  <si>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</si>
  <si>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</si>
  <si>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</si>
  <si>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</si>
  <si>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</si>
  <si>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</si>
  <si>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</si>
  <si>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</si>
  <si>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</si>
  <si>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</si>
  <si>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</si>
  <si>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</si>
  <si>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</si>
  <si>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</si>
  <si>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</si>
  <si>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</si>
  <si>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</si>
  <si>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</si>
  <si>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</si>
  <si>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</si>
  <si>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</si>
  <si>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</si>
  <si>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</si>
  <si>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</si>
  <si>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</si>
  <si>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</si>
  <si>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</si>
  <si>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</si>
  <si>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</si>
  <si>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</si>
  <si>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</si>
  <si>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</si>
  <si>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</si>
  <si>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</si>
  <si>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</si>
  <si>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</si>
  <si>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</si>
  <si>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</si>
  <si>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</si>
  <si>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</si>
  <si>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</si>
  <si>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</si>
  <si>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</si>
  <si>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</si>
  <si>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</si>
  <si>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</si>
  <si>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</si>
  <si>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</si>
  <si>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</si>
  <si>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</si>
  <si>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</si>
  <si>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</si>
  <si>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</si>
  <si>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</si>
  <si>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</si>
  <si>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</si>
  <si>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Nippon Life Insurance Company of America</t>
  </si>
  <si>
    <t>No</t>
  </si>
  <si>
    <t>Incurred Claims</t>
  </si>
  <si>
    <t>All elements of recast claim experience are calculated at the group level then aggregated to state and size (Large/Small/Expatriate) based on the characteristics of each group.</t>
  </si>
  <si>
    <t>Federal taxes and assessments</t>
  </si>
  <si>
    <t xml:space="preserve">Federal taxes on underwriting gain were allocated to state and size based on the underlying underwriting income by state.  Federal taxes on net investment  income were allocated based on underlying claim reserves. </t>
  </si>
  <si>
    <t>State insurance, premium and other taxes</t>
  </si>
  <si>
    <t xml:space="preserve">The allocation of state insurance, premium and other taxes were based on actual expenses incurred by state. State taxes are further allocated to coverage, and to size based on  premiums earned in the state. </t>
  </si>
  <si>
    <t>Agents brokers and fees were calculated by case based on the commission schedule and earned premium by case. Once at the case level, the expense was allocated to state and size based on the attributes of the case.</t>
  </si>
  <si>
    <t>Other taxes were allocated to state and size based on actual premiums collected.</t>
  </si>
  <si>
    <t>Cost containment expenses</t>
  </si>
  <si>
    <t>All other claims adjustment expenses</t>
  </si>
  <si>
    <t>2017</t>
  </si>
  <si>
    <t>Chief Actuary</t>
  </si>
  <si>
    <t>Other general administrative expenses were allocated to state and size based on actual premiums collected.</t>
  </si>
  <si>
    <t xml:space="preserve">Direct sales salaries and benefits were split to state and size levels and based on  premiums earned in the state. </t>
  </si>
  <si>
    <t xml:space="preserve">The allocation of regulatory authority licenses and fees were split to size based on  premiums earned by coverage in the state. </t>
  </si>
  <si>
    <t>2021</t>
  </si>
  <si>
    <t>Completion factors based on historical medical claim run-out pattern are applied to claims paid from January 2017 through March 2022 and incurred in 2017 through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</si>
</sst>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40">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49" fontId="4" fillId="26" borderId="0" xfId="0" applyNumberFormat="1" applyFont="1" applyFill="1" applyAlignment="1" applyProtection="1">
      <alignment horizontal="left"/>
    </xf>
    <xf numFmtId="0" fontId="24" fillId="26" borderId="32" xfId="0" applyFont="1" applyFill="1" applyBorder="1" applyAlignment="1" applyProtection="1">
      <alignment horizontal="center" vertical="top"/>
    </xf>
    <xf numFmtId="0" fontId="24" fillId="26" borderId="27" xfId="0" applyFont="1" applyFill="1" applyBorder="1" applyAlignment="1" applyProtection="1">
      <alignment horizontal="center" vertical="top"/>
    </xf>
    <xf numFmtId="0" fontId="24" fillId="26" borderId="33" xfId="0" applyFont="1" applyFill="1" applyBorder="1" applyAlignment="1" applyProtection="1">
      <alignment horizontal="center" vertical="top"/>
    </xf>
    <xf numFmtId="166" fontId="24" fillId="0" borderId="25" xfId="81" applyNumberFormat="1" applyFont="1" applyFill="1" applyBorder="1" applyAlignment="1" applyProtection="1">
      <alignment horizontal="center" vertical="top"/>
      <protection locked="0"/>
    </xf>
    <xf numFmtId="166" fontId="24" fillId="0" borderId="45" xfId="81" applyNumberFormat="1" applyFont="1" applyFill="1" applyBorder="1" applyAlignment="1" applyProtection="1">
      <alignment horizontal="center" vertical="top"/>
      <protection locked="0"/>
    </xf>
    <xf numFmtId="164" fontId="24" fillId="25" borderId="45" xfId="81" applyNumberFormat="1" applyFont="1" applyFill="1" applyBorder="1" applyAlignment="1" applyProtection="1">
      <alignment horizontal="center" vertical="top"/>
    </xf>
    <xf numFmtId="164" fontId="24" fillId="25" borderId="0" xfId="81" applyNumberFormat="1" applyFont="1" applyFill="1" applyBorder="1" applyAlignment="1" applyProtection="1">
      <alignment horizontal="center" vertical="top"/>
    </xf>
    <xf numFmtId="167" fontId="4" fillId="27" borderId="45" xfId="125" applyNumberFormat="1" applyFont="1" applyFill="1" applyBorder="1" applyAlignment="1" applyProtection="1"/>
    <xf numFmtId="0" fontId="28" fillId="0" borderId="36" xfId="0" applyFont="1" applyBorder="1" applyProtection="1"/>
    <xf numFmtId="0" fontId="4" fillId="0" borderId="36" xfId="0" applyFont="1" applyBorder="1" applyProtection="1">
      <protection locked="0"/>
    </xf>
    <xf numFmtId="0" fontId="0" fillId="0" borderId="36" xfId="0" applyBorder="1" applyProtection="1">
      <protection locked="0"/>
    </xf>
    <xf numFmtId="0" fontId="0" fillId="0" borderId="0" xfId="0" applyBorder="1" applyProtection="1">
      <protection locked="0"/>
    </xf>
    <xf numFmtId="3" fontId="24" fillId="0" borderId="63" xfId="126" applyNumberFormat="1" applyFont="1" applyFill="1" applyBorder="1" applyAlignment="1" applyProtection="1">
      <alignment horizontal="center" vertical="top"/>
      <protection locked="0"/>
    </xf>
    <xf numFmtId="44" fontId="4" fillId="0" borderId="0" xfId="81" applyFont="1" applyFill="1" applyAlignment="1" applyProtection="1">
      <protection locked="0"/>
    </xf>
    <xf numFmtId="164" fontId="4" fillId="0" borderId="0" xfId="125" applyNumberFormat="1" applyFont="1" applyFill="1" applyAlignment="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0" applyFont="1" applyBorder="1" applyAlignment="1" applyProtection="1">
      <alignment horizontal="left" wrapText="1"/>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2"/>
  <sheetViews>
    <sheetView zoomScaleNormal="100" workbookViewId="0">
      <selection activeCell="F13" sqref="F13"/>
    </sheetView>
  </sheetViews>
  <sheetFormatPr defaultColWidth="9.1796875" defaultRowHeight="12.5" x14ac:dyDescent="0.25"/>
  <cols>
    <col min="1" max="1" width="2.453125" style="170" bestFit="1" customWidth="1"/>
    <col min="2" max="2" width="52.1796875" style="170" bestFit="1" customWidth="1"/>
    <col min="3" max="3" width="35.7265625" style="170" customWidth="1"/>
    <col min="4" max="16384" width="9.1796875" style="170"/>
  </cols>
  <sheetData>
    <row r="1" spans="1:3" ht="13" x14ac:dyDescent="0.3">
      <c r="A1" s="172"/>
      <c r="B1" s="321" t="s">
        <v>144</v>
      </c>
      <c r="C1" s="322"/>
    </row>
    <row r="2" spans="1:3" ht="13" x14ac:dyDescent="0.3">
      <c r="A2" s="172"/>
      <c r="B2" s="321" t="s">
        <v>145</v>
      </c>
      <c r="C2" s="323"/>
    </row>
    <row r="3" spans="1:3" ht="13" x14ac:dyDescent="0.3">
      <c r="A3" s="172"/>
      <c r="B3" s="324" t="s">
        <v>150</v>
      </c>
      <c r="C3" s="325"/>
    </row>
    <row r="4" spans="1:3" ht="13" thickBot="1" x14ac:dyDescent="0.3">
      <c r="B4" s="172"/>
      <c r="C4" s="172"/>
    </row>
    <row r="5" spans="1:3" ht="13" x14ac:dyDescent="0.3">
      <c r="A5" s="174"/>
      <c r="B5" s="173"/>
      <c r="C5" s="171"/>
    </row>
    <row r="6" spans="1:3" ht="13" x14ac:dyDescent="0.25">
      <c r="A6" s="175" t="s">
        <v>0</v>
      </c>
      <c r="B6" s="84" t="s">
        <v>86</v>
      </c>
      <c r="C6" s="64" t="s">
        <v>175</v>
      </c>
    </row>
    <row r="7" spans="1:3" ht="13" x14ac:dyDescent="0.25">
      <c r="A7" s="175" t="s">
        <v>1</v>
      </c>
      <c r="B7" s="84" t="s">
        <v>136</v>
      </c>
      <c r="C7" s="65"/>
    </row>
    <row r="8" spans="1:3" ht="13" x14ac:dyDescent="0.25">
      <c r="A8" s="175" t="s">
        <v>2</v>
      </c>
      <c r="B8" s="84" t="s">
        <v>89</v>
      </c>
      <c r="C8" s="64" t="s">
        <v>158</v>
      </c>
    </row>
    <row r="9" spans="1:3" ht="13" x14ac:dyDescent="0.25">
      <c r="A9" s="175" t="s">
        <v>3</v>
      </c>
      <c r="B9" s="84" t="s">
        <v>90</v>
      </c>
      <c r="C9" s="64" t="s">
        <v>158</v>
      </c>
    </row>
    <row r="10" spans="1:3" ht="13.5" thickBot="1" x14ac:dyDescent="0.35">
      <c r="A10" s="176" t="s">
        <v>4</v>
      </c>
      <c r="B10" s="85" t="s">
        <v>87</v>
      </c>
      <c r="C10" s="133" t="s">
        <v>159</v>
      </c>
    </row>
    <row r="11" spans="1:3" x14ac:dyDescent="0.25">
      <c r="A11" s="172"/>
      <c r="B11" s="172"/>
    </row>
    <row r="12" spans="1:3" x14ac:dyDescent="0.25">
      <c r="A12" s="172"/>
      <c r="B12" s="172"/>
    </row>
    <row r="13" spans="1:3" x14ac:dyDescent="0.25">
      <c r="A13" s="172"/>
      <c r="B13" s="172"/>
    </row>
    <row r="14" spans="1:3" ht="13" x14ac:dyDescent="0.3">
      <c r="A14" s="172"/>
      <c r="B14" s="1" t="s">
        <v>103</v>
      </c>
    </row>
    <row r="15" spans="1:3" ht="13" x14ac:dyDescent="0.3">
      <c r="A15" s="172"/>
      <c r="B15" s="1" t="s">
        <v>143</v>
      </c>
    </row>
    <row r="16" spans="1:3" x14ac:dyDescent="0.25">
      <c r="A16" s="172"/>
      <c r="B16" s="172"/>
    </row>
    <row r="17" spans="1:2" x14ac:dyDescent="0.25">
      <c r="A17" s="172"/>
      <c r="B17" s="172"/>
    </row>
    <row r="18" spans="1:2" x14ac:dyDescent="0.25">
      <c r="A18" s="172"/>
      <c r="B18" s="172"/>
    </row>
    <row r="19" spans="1:2" x14ac:dyDescent="0.25">
      <c r="A19" s="172"/>
      <c r="B19" s="2" t="s">
        <v>152</v>
      </c>
    </row>
    <row r="20" spans="1:2" x14ac:dyDescent="0.25">
      <c r="A20" s="172"/>
      <c r="B20" s="2" t="s">
        <v>151</v>
      </c>
    </row>
    <row r="21" spans="1:2" ht="25" x14ac:dyDescent="0.25">
      <c r="A21" s="172"/>
      <c r="B21" s="190" t="s">
        <v>153</v>
      </c>
    </row>
    <row r="22" spans="1:2" ht="25" x14ac:dyDescent="0.25">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P60"/>
  <sheetViews>
    <sheetView topLeftCell="A38" zoomScale="80" zoomScaleNormal="80" workbookViewId="0">
      <selection activeCell="E52" sqref="E52:E53"/>
    </sheetView>
  </sheetViews>
  <sheetFormatPr defaultColWidth="9.26953125" defaultRowHeight="12.5" x14ac:dyDescent="0.25"/>
  <cols>
    <col min="1" max="1" width="1.7265625" style="147" customWidth="1"/>
    <col min="2" max="2" width="3.54296875" style="148" customWidth="1"/>
    <col min="3" max="3" width="5.453125" style="148" customWidth="1"/>
    <col min="4" max="4" width="79.1796875" style="148" customWidth="1"/>
    <col min="5" max="5" width="16.81640625" style="148" customWidth="1"/>
    <col min="6" max="6" width="25.26953125" style="148" hidden="1" customWidth="1"/>
    <col min="7" max="12" width="19.453125" style="148" hidden="1" customWidth="1"/>
    <col min="13" max="15" width="19.453125" style="148" customWidth="1"/>
    <col min="16" max="16" width="17.81640625" style="148" customWidth="1"/>
    <col min="17" max="16384" width="9.26953125" style="148"/>
  </cols>
  <sheetData>
    <row r="1" spans="1:16" ht="13" x14ac:dyDescent="0.3">
      <c r="B1" s="1" t="s">
        <v>144</v>
      </c>
      <c r="C1" s="2"/>
      <c r="D1" s="2"/>
    </row>
    <row r="2" spans="1:16" s="147" customFormat="1" ht="13" x14ac:dyDescent="0.3">
      <c r="B2" s="88" t="s">
        <v>148</v>
      </c>
      <c r="C2" s="9"/>
      <c r="D2" s="9"/>
    </row>
    <row r="3" spans="1:16" ht="13" x14ac:dyDescent="0.3">
      <c r="A3" s="162"/>
      <c r="B3" s="1" t="s">
        <v>59</v>
      </c>
      <c r="C3" s="2"/>
      <c r="D3" s="2"/>
    </row>
    <row r="4" spans="1:16" x14ac:dyDescent="0.25">
      <c r="B4" s="2"/>
      <c r="C4" s="2"/>
      <c r="D4" s="2"/>
    </row>
    <row r="5" spans="1:16" s="137" customFormat="1" ht="13" x14ac:dyDescent="0.3">
      <c r="A5" s="149"/>
      <c r="B5" s="60" t="s">
        <v>88</v>
      </c>
      <c r="C5" s="3"/>
      <c r="D5" s="3"/>
      <c r="E5" s="163"/>
      <c r="F5" s="163"/>
      <c r="G5" s="148"/>
      <c r="H5" s="50" t="s">
        <v>63</v>
      </c>
      <c r="I5" s="148"/>
      <c r="J5" s="148"/>
      <c r="K5" s="163"/>
      <c r="L5" s="163"/>
      <c r="M5" s="148"/>
      <c r="N5" s="135"/>
      <c r="O5" s="148"/>
      <c r="P5" s="148"/>
    </row>
    <row r="6" spans="1:16" s="137" customFormat="1" x14ac:dyDescent="0.25">
      <c r="A6" s="149"/>
      <c r="B6" s="331">
        <f>'Cover Page'!C7</f>
        <v>0</v>
      </c>
      <c r="C6" s="332"/>
      <c r="D6" s="332"/>
      <c r="E6" s="328" t="s">
        <v>106</v>
      </c>
      <c r="F6" s="329"/>
      <c r="G6" s="148"/>
      <c r="H6" s="52" t="str">
        <f>'Cover Page'!C10</f>
        <v>No</v>
      </c>
      <c r="I6" s="148"/>
      <c r="J6" s="148"/>
      <c r="K6" s="164"/>
      <c r="L6" s="164"/>
      <c r="M6" s="148"/>
      <c r="N6" s="136"/>
      <c r="O6" s="148"/>
      <c r="P6" s="148"/>
    </row>
    <row r="7" spans="1:16" s="137" customFormat="1" ht="13" x14ac:dyDescent="0.3">
      <c r="A7" s="149"/>
      <c r="B7" s="60" t="s">
        <v>89</v>
      </c>
      <c r="C7" s="3"/>
      <c r="D7" s="3"/>
      <c r="E7" s="329"/>
      <c r="F7" s="329"/>
      <c r="G7" s="148"/>
      <c r="H7" s="147"/>
      <c r="K7" s="164"/>
      <c r="L7" s="164"/>
      <c r="M7" s="148"/>
      <c r="N7" s="147"/>
    </row>
    <row r="8" spans="1:16" s="137" customFormat="1" x14ac:dyDescent="0.25">
      <c r="A8" s="149"/>
      <c r="B8" s="333" t="str">
        <f>'Cover Page'!C8</f>
        <v>Nippon Life Insurance Company of America</v>
      </c>
      <c r="C8" s="332"/>
      <c r="D8" s="332"/>
      <c r="E8" s="329"/>
      <c r="F8" s="329"/>
      <c r="G8" s="148"/>
      <c r="H8" s="165"/>
      <c r="K8" s="342"/>
      <c r="L8" s="342"/>
      <c r="M8" s="148"/>
      <c r="N8" s="165"/>
    </row>
    <row r="9" spans="1:16" s="137" customFormat="1" ht="13" x14ac:dyDescent="0.3">
      <c r="A9" s="149"/>
      <c r="B9" s="61" t="s">
        <v>91</v>
      </c>
      <c r="C9" s="3"/>
      <c r="D9" s="3"/>
      <c r="E9" s="329"/>
      <c r="F9" s="329"/>
      <c r="H9" s="149"/>
      <c r="I9" s="148"/>
      <c r="J9" s="148"/>
      <c r="K9" s="166"/>
      <c r="L9" s="166"/>
      <c r="N9" s="149"/>
      <c r="O9" s="148"/>
      <c r="P9" s="148"/>
    </row>
    <row r="10" spans="1:16" s="137" customFormat="1" x14ac:dyDescent="0.25">
      <c r="A10" s="149"/>
      <c r="B10" s="334" t="str">
        <f>'Cover Page'!C9</f>
        <v>Nippon Life Insurance Company of America</v>
      </c>
      <c r="C10" s="332"/>
      <c r="D10" s="332"/>
      <c r="E10" s="329"/>
      <c r="F10" s="329"/>
      <c r="G10" s="148"/>
      <c r="H10" s="136"/>
      <c r="K10" s="342"/>
      <c r="L10" s="342"/>
      <c r="M10" s="148"/>
      <c r="N10" s="136"/>
    </row>
    <row r="11" spans="1:16" s="137" customFormat="1" ht="13" x14ac:dyDescent="0.3">
      <c r="A11" s="149"/>
      <c r="B11" s="61" t="s">
        <v>86</v>
      </c>
      <c r="C11" s="3"/>
      <c r="D11" s="3"/>
      <c r="E11" s="329"/>
      <c r="F11" s="329"/>
      <c r="H11" s="167"/>
      <c r="I11" s="148"/>
      <c r="J11" s="148"/>
      <c r="K11" s="166"/>
      <c r="L11" s="166"/>
      <c r="N11" s="167"/>
      <c r="O11" s="148"/>
      <c r="P11" s="148"/>
    </row>
    <row r="12" spans="1:16" s="137" customFormat="1" x14ac:dyDescent="0.25">
      <c r="A12" s="149"/>
      <c r="B12" s="334" t="str">
        <f>'Cover Page'!C6</f>
        <v>2021</v>
      </c>
      <c r="C12" s="335"/>
      <c r="D12" s="335"/>
      <c r="E12" s="168"/>
      <c r="F12" s="168"/>
      <c r="G12" s="153"/>
      <c r="H12" s="153"/>
      <c r="I12" s="148"/>
      <c r="J12" s="148"/>
      <c r="K12" s="168"/>
      <c r="L12" s="168"/>
      <c r="M12" s="153"/>
      <c r="N12" s="153"/>
      <c r="O12" s="148"/>
      <c r="P12" s="148"/>
    </row>
    <row r="13" spans="1:16" s="137" customFormat="1" ht="13" thickBot="1" x14ac:dyDescent="0.3">
      <c r="A13" s="149"/>
      <c r="B13" s="2"/>
      <c r="C13" s="2"/>
      <c r="D13" s="9"/>
      <c r="G13" s="153"/>
      <c r="H13" s="153"/>
      <c r="I13" s="148"/>
      <c r="J13" s="148"/>
      <c r="M13" s="153"/>
      <c r="N13" s="153"/>
      <c r="O13" s="148"/>
      <c r="P13" s="148"/>
    </row>
    <row r="14" spans="1:16" ht="13.75" customHeight="1" thickBot="1" x14ac:dyDescent="0.35">
      <c r="B14" s="2"/>
      <c r="C14" s="2"/>
      <c r="D14" s="9"/>
      <c r="E14" s="343" t="s">
        <v>33</v>
      </c>
      <c r="F14" s="344"/>
      <c r="G14" s="344"/>
      <c r="H14" s="344"/>
      <c r="I14" s="344"/>
      <c r="J14" s="344"/>
      <c r="K14" s="343" t="s">
        <v>33</v>
      </c>
      <c r="L14" s="344"/>
      <c r="M14" s="344"/>
      <c r="N14" s="344"/>
      <c r="O14" s="344"/>
      <c r="P14" s="345"/>
    </row>
    <row r="15" spans="1:16" ht="13.75" customHeight="1" thickBot="1" x14ac:dyDescent="0.3">
      <c r="B15" s="2"/>
      <c r="C15" s="2"/>
      <c r="D15" s="9"/>
      <c r="E15" s="346" t="s">
        <v>107</v>
      </c>
      <c r="F15" s="347"/>
      <c r="G15" s="347"/>
      <c r="H15" s="347"/>
      <c r="I15" s="347"/>
      <c r="J15" s="348"/>
      <c r="K15" s="346" t="s">
        <v>108</v>
      </c>
      <c r="L15" s="347"/>
      <c r="M15" s="347"/>
      <c r="N15" s="347"/>
      <c r="O15" s="347"/>
      <c r="P15" s="348"/>
    </row>
    <row r="16" spans="1:16" ht="13.75" customHeight="1" thickBot="1" x14ac:dyDescent="0.35">
      <c r="B16" s="2"/>
      <c r="C16" s="2"/>
      <c r="D16" s="9"/>
      <c r="E16" s="351" t="s">
        <v>8</v>
      </c>
      <c r="F16" s="352"/>
      <c r="G16" s="351" t="s">
        <v>9</v>
      </c>
      <c r="H16" s="352"/>
      <c r="I16" s="349" t="s">
        <v>10</v>
      </c>
      <c r="J16" s="350"/>
      <c r="K16" s="351" t="s">
        <v>8</v>
      </c>
      <c r="L16" s="352"/>
      <c r="M16" s="351" t="s">
        <v>9</v>
      </c>
      <c r="N16" s="352"/>
      <c r="O16" s="349" t="s">
        <v>10</v>
      </c>
      <c r="P16" s="350"/>
    </row>
    <row r="17" spans="2:16" ht="13.75" customHeight="1" x14ac:dyDescent="0.25">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3">
      <c r="B18" s="336" t="s">
        <v>156</v>
      </c>
      <c r="C18" s="337"/>
      <c r="D18" s="338"/>
      <c r="E18" s="192" t="str">
        <f>"12/31/"&amp;""&amp;'Cover Page'!C$6</f>
        <v>12/31/2021</v>
      </c>
      <c r="F18" s="199">
        <f>DATE(YEAR(E18)+0,MONTH(E18)+3,DAY(E18)+0)</f>
        <v>44651</v>
      </c>
      <c r="G18" s="192" t="str">
        <f>"12/31/"&amp;""&amp;'Cover Page'!C$6</f>
        <v>12/31/2021</v>
      </c>
      <c r="H18" s="195">
        <f>DATE(YEAR(G18)+0,MONTH(G18)+3,DAY(G18)+0)</f>
        <v>44651</v>
      </c>
      <c r="I18" s="192" t="str">
        <f>"12/31/"&amp;""&amp;'Cover Page'!C$6</f>
        <v>12/31/2021</v>
      </c>
      <c r="J18" s="195">
        <f>DATE(YEAR(I18)+0,MONTH(I18)+3,DAY(I18)+0)</f>
        <v>44651</v>
      </c>
      <c r="K18" s="192" t="str">
        <f>"12/31/"&amp;""&amp;'Cover Page'!C$6</f>
        <v>12/31/2021</v>
      </c>
      <c r="L18" s="195">
        <f>DATE(YEAR(K18)+0,MONTH(K18)+3,DAY(K18)+0)</f>
        <v>44651</v>
      </c>
      <c r="M18" s="192" t="str">
        <f>"12/31/"&amp;""&amp;'Cover Page'!C$6</f>
        <v>12/31/2021</v>
      </c>
      <c r="N18" s="195">
        <f>DATE(YEAR(M18)+0,MONTH(M18)+3,DAY(M18)+0)</f>
        <v>44651</v>
      </c>
      <c r="O18" s="192" t="str">
        <f>"12/31/"&amp;""&amp;'Cover Page'!C$6</f>
        <v>12/31/2021</v>
      </c>
      <c r="P18" s="195">
        <f>DATE(YEAR(O18)+0,MONTH(O18)+3,DAY(O18)+0)</f>
        <v>44651</v>
      </c>
    </row>
    <row r="19" spans="2:16" s="147" customFormat="1" ht="20.25" customHeight="1" thickBot="1" x14ac:dyDescent="0.3">
      <c r="B19" s="339"/>
      <c r="C19" s="340"/>
      <c r="D19" s="341"/>
      <c r="E19" s="34">
        <v>1</v>
      </c>
      <c r="F19" s="35">
        <v>2</v>
      </c>
      <c r="G19" s="200">
        <v>3</v>
      </c>
      <c r="H19" s="201">
        <v>4</v>
      </c>
      <c r="I19" s="200">
        <v>5</v>
      </c>
      <c r="J19" s="201">
        <v>6</v>
      </c>
      <c r="K19" s="200">
        <v>7</v>
      </c>
      <c r="L19" s="201">
        <v>8</v>
      </c>
      <c r="M19" s="200">
        <v>9</v>
      </c>
      <c r="N19" s="201">
        <v>10</v>
      </c>
      <c r="O19" s="200">
        <v>11</v>
      </c>
      <c r="P19" s="202">
        <v>12</v>
      </c>
    </row>
    <row r="20" spans="2:16" x14ac:dyDescent="0.25">
      <c r="B20" s="10" t="s">
        <v>0</v>
      </c>
      <c r="C20" s="11" t="s">
        <v>32</v>
      </c>
      <c r="D20" s="12"/>
      <c r="E20" s="204"/>
      <c r="F20" s="205"/>
      <c r="G20" s="206"/>
      <c r="H20" s="207"/>
      <c r="I20" s="208"/>
      <c r="J20" s="206"/>
      <c r="K20" s="204"/>
      <c r="L20" s="205"/>
      <c r="M20" s="208"/>
      <c r="N20" s="207"/>
      <c r="O20" s="208"/>
      <c r="P20" s="209"/>
    </row>
    <row r="21" spans="2:16" x14ac:dyDescent="0.25">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477330.09333526326</v>
      </c>
      <c r="N21" s="72">
        <f>'Pt 2 Premium and Claims'!N22+'Pt 2 Premium and Claims'!N23-'Pt 2 Premium and Claims'!N24-'Pt 2 Premium and Claims'!N25</f>
        <v>477330.09333526326</v>
      </c>
      <c r="O21" s="71">
        <f>'Pt 2 Premium and Claims'!O22+'Pt 2 Premium and Claims'!O23-'Pt 2 Premium and Claims'!O24-'Pt 2 Premium and Claims'!O25</f>
        <v>3408018.2863762714</v>
      </c>
      <c r="P21" s="72">
        <f>'Pt 2 Premium and Claims'!P22+'Pt 2 Premium and Claims'!P23-'Pt 2 Premium and Claims'!P24-'Pt 2 Premium and Claims'!P25</f>
        <v>3408018.2863762714</v>
      </c>
    </row>
    <row r="22" spans="2:16" s="147" customFormat="1" x14ac:dyDescent="0.25">
      <c r="B22" s="48"/>
      <c r="C22" s="49"/>
      <c r="D22" s="47"/>
      <c r="E22" s="210"/>
      <c r="F22" s="211"/>
      <c r="G22" s="212"/>
      <c r="H22" s="213"/>
      <c r="I22" s="210"/>
      <c r="J22" s="214"/>
      <c r="K22" s="210"/>
      <c r="L22" s="211"/>
      <c r="M22" s="210"/>
      <c r="N22" s="213"/>
      <c r="O22" s="210"/>
      <c r="P22" s="211"/>
    </row>
    <row r="23" spans="2:16" s="147" customFormat="1" x14ac:dyDescent="0.25">
      <c r="B23" s="10" t="s">
        <v>1</v>
      </c>
      <c r="C23" s="11" t="s">
        <v>6</v>
      </c>
      <c r="D23" s="18"/>
      <c r="E23" s="208"/>
      <c r="F23" s="215"/>
      <c r="G23" s="206"/>
      <c r="H23" s="216"/>
      <c r="I23" s="208"/>
      <c r="J23" s="217"/>
      <c r="K23" s="208"/>
      <c r="L23" s="215"/>
      <c r="M23" s="208"/>
      <c r="N23" s="216"/>
      <c r="O23" s="208"/>
      <c r="P23" s="215"/>
    </row>
    <row r="24" spans="2:16" s="147" customFormat="1" x14ac:dyDescent="0.25">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309017.90834685822</v>
      </c>
      <c r="N24" s="72">
        <f>'Pt 2 Premium and Claims'!N51</f>
        <v>294955.4886237391</v>
      </c>
      <c r="O24" s="71">
        <f>'Pt 2 Premium and Claims'!O51</f>
        <v>2168434.0101294108</v>
      </c>
      <c r="P24" s="72">
        <f>'Pt 2 Premium and Claims'!P51</f>
        <v>2134047.3633860229</v>
      </c>
    </row>
    <row r="25" spans="2:16" s="147" customFormat="1" ht="13" x14ac:dyDescent="0.25">
      <c r="B25" s="45"/>
      <c r="C25" s="46"/>
      <c r="D25" s="47"/>
      <c r="E25" s="210"/>
      <c r="F25" s="211"/>
      <c r="G25" s="212"/>
      <c r="H25" s="213"/>
      <c r="I25" s="210"/>
      <c r="J25" s="214"/>
      <c r="K25" s="210"/>
      <c r="L25" s="211"/>
      <c r="M25" s="210"/>
      <c r="N25" s="213"/>
      <c r="O25" s="210"/>
      <c r="P25" s="211"/>
    </row>
    <row r="26" spans="2:16" x14ac:dyDescent="0.25">
      <c r="B26" s="10" t="s">
        <v>2</v>
      </c>
      <c r="C26" s="11" t="s">
        <v>46</v>
      </c>
      <c r="D26" s="12"/>
      <c r="E26" s="208"/>
      <c r="F26" s="215"/>
      <c r="G26" s="206"/>
      <c r="H26" s="216"/>
      <c r="I26" s="208"/>
      <c r="J26" s="217"/>
      <c r="K26" s="208"/>
      <c r="L26" s="215"/>
      <c r="M26" s="208"/>
      <c r="N26" s="216"/>
      <c r="O26" s="208"/>
      <c r="P26" s="215"/>
    </row>
    <row r="27" spans="2:16" s="147" customFormat="1" ht="25" x14ac:dyDescent="0.25">
      <c r="B27" s="19"/>
      <c r="C27" s="21">
        <v>3.1</v>
      </c>
      <c r="D27" s="15" t="s">
        <v>137</v>
      </c>
      <c r="E27" s="208"/>
      <c r="F27" s="215"/>
      <c r="G27" s="206"/>
      <c r="H27" s="216"/>
      <c r="I27" s="208"/>
      <c r="J27" s="217"/>
      <c r="K27" s="208"/>
      <c r="L27" s="215"/>
      <c r="M27" s="208"/>
      <c r="N27" s="216"/>
      <c r="O27" s="208"/>
      <c r="P27" s="215"/>
    </row>
    <row r="28" spans="2:16" s="147" customFormat="1" x14ac:dyDescent="0.25">
      <c r="B28" s="19"/>
      <c r="C28" s="21"/>
      <c r="D28" s="15" t="s">
        <v>58</v>
      </c>
      <c r="E28" s="4"/>
      <c r="F28" s="6"/>
      <c r="G28" s="292"/>
      <c r="H28" s="293"/>
      <c r="I28" s="290"/>
      <c r="J28" s="294"/>
      <c r="K28" s="290"/>
      <c r="L28" s="289"/>
      <c r="M28" s="290">
        <v>12498.459952579864</v>
      </c>
      <c r="N28" s="293">
        <v>12498.459952579864</v>
      </c>
      <c r="O28" s="290">
        <v>111403.2849933893</v>
      </c>
      <c r="P28" s="289">
        <v>111403.2849933893</v>
      </c>
    </row>
    <row r="29" spans="2:16" s="147" customFormat="1" ht="25" x14ac:dyDescent="0.25">
      <c r="B29" s="19"/>
      <c r="C29" s="21"/>
      <c r="D29" s="15" t="s">
        <v>67</v>
      </c>
      <c r="E29" s="290"/>
      <c r="F29" s="289"/>
      <c r="G29" s="292"/>
      <c r="H29" s="293"/>
      <c r="I29" s="290"/>
      <c r="J29" s="294"/>
      <c r="K29" s="290"/>
      <c r="L29" s="289"/>
      <c r="M29" s="290"/>
      <c r="N29" s="293"/>
      <c r="O29" s="290"/>
      <c r="P29" s="289">
        <f>O29</f>
        <v>0</v>
      </c>
    </row>
    <row r="30" spans="2:16" ht="25" x14ac:dyDescent="0.25">
      <c r="B30" s="13"/>
      <c r="C30" s="21">
        <v>3.2</v>
      </c>
      <c r="D30" s="15" t="s">
        <v>138</v>
      </c>
      <c r="E30" s="208"/>
      <c r="F30" s="215"/>
      <c r="G30" s="206"/>
      <c r="H30" s="216"/>
      <c r="I30" s="208"/>
      <c r="J30" s="217"/>
      <c r="K30" s="208"/>
      <c r="L30" s="215"/>
      <c r="M30" s="208"/>
      <c r="N30" s="216"/>
      <c r="O30" s="208"/>
      <c r="P30" s="215"/>
    </row>
    <row r="31" spans="2:16" x14ac:dyDescent="0.25">
      <c r="B31" s="13"/>
      <c r="C31" s="21"/>
      <c r="D31" s="17" t="s">
        <v>42</v>
      </c>
      <c r="E31" s="291"/>
      <c r="F31" s="289"/>
      <c r="G31" s="292"/>
      <c r="H31" s="293"/>
      <c r="I31" s="290"/>
      <c r="J31" s="294"/>
      <c r="K31" s="291"/>
      <c r="L31" s="289"/>
      <c r="M31" s="290">
        <v>608.02946347812747</v>
      </c>
      <c r="N31" s="293">
        <v>608.02946347812747</v>
      </c>
      <c r="O31" s="290">
        <v>4341.1793203944799</v>
      </c>
      <c r="P31" s="289">
        <v>4341.1793203944799</v>
      </c>
    </row>
    <row r="32" spans="2:16" x14ac:dyDescent="0.25">
      <c r="B32" s="13"/>
      <c r="C32" s="21"/>
      <c r="D32" s="17" t="s">
        <v>105</v>
      </c>
      <c r="E32" s="290"/>
      <c r="F32" s="289"/>
      <c r="G32" s="292"/>
      <c r="H32" s="293"/>
      <c r="I32" s="290"/>
      <c r="J32" s="294"/>
      <c r="K32" s="290"/>
      <c r="L32" s="289"/>
      <c r="M32" s="290">
        <v>10829.428127518431</v>
      </c>
      <c r="N32" s="293">
        <v>10829.428127518431</v>
      </c>
      <c r="O32" s="290">
        <v>77319.42654547446</v>
      </c>
      <c r="P32" s="289">
        <v>77319.42654547446</v>
      </c>
    </row>
    <row r="33" spans="2:16" x14ac:dyDescent="0.25">
      <c r="B33" s="13"/>
      <c r="C33" s="21"/>
      <c r="D33" s="17" t="s">
        <v>104</v>
      </c>
      <c r="E33" s="290"/>
      <c r="F33" s="289"/>
      <c r="G33" s="292"/>
      <c r="H33" s="293"/>
      <c r="I33" s="290"/>
      <c r="J33" s="294"/>
      <c r="K33" s="290"/>
      <c r="L33" s="289"/>
      <c r="M33" s="290"/>
      <c r="N33" s="293">
        <v>0</v>
      </c>
      <c r="O33" s="290"/>
      <c r="P33" s="289">
        <v>0</v>
      </c>
    </row>
    <row r="34" spans="2:16" x14ac:dyDescent="0.25">
      <c r="B34" s="13"/>
      <c r="C34" s="21">
        <v>3.3</v>
      </c>
      <c r="D34" s="17" t="s">
        <v>21</v>
      </c>
      <c r="E34" s="291"/>
      <c r="F34" s="289"/>
      <c r="G34" s="292"/>
      <c r="H34" s="293"/>
      <c r="I34" s="290"/>
      <c r="J34" s="294"/>
      <c r="K34" s="291"/>
      <c r="L34" s="289"/>
      <c r="M34" s="290">
        <v>623.52448485682248</v>
      </c>
      <c r="N34" s="293">
        <v>623.52448485682248</v>
      </c>
      <c r="O34" s="290">
        <v>4451.8099237101051</v>
      </c>
      <c r="P34" s="289">
        <v>4451.8099237101051</v>
      </c>
    </row>
    <row r="35" spans="2:16" x14ac:dyDescent="0.25">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24559.442028433245</v>
      </c>
      <c r="N35" s="70">
        <f t="shared" si="0"/>
        <v>24559.442028433245</v>
      </c>
      <c r="O35" s="69">
        <f t="shared" si="0"/>
        <v>197515.70078296837</v>
      </c>
      <c r="P35" s="70">
        <f t="shared" si="0"/>
        <v>197515.70078296837</v>
      </c>
    </row>
    <row r="36" spans="2:16" s="147" customFormat="1" ht="13" x14ac:dyDescent="0.25">
      <c r="B36" s="45"/>
      <c r="C36" s="46"/>
      <c r="D36" s="47"/>
      <c r="E36" s="210"/>
      <c r="F36" s="211"/>
      <c r="G36" s="212"/>
      <c r="H36" s="213"/>
      <c r="I36" s="210"/>
      <c r="J36" s="214"/>
      <c r="K36" s="210"/>
      <c r="L36" s="211"/>
      <c r="M36" s="210"/>
      <c r="N36" s="213"/>
      <c r="O36" s="210"/>
      <c r="P36" s="211"/>
    </row>
    <row r="37" spans="2:16" x14ac:dyDescent="0.25">
      <c r="B37" s="24" t="s">
        <v>3</v>
      </c>
      <c r="C37" s="22" t="s">
        <v>47</v>
      </c>
      <c r="D37" s="23"/>
      <c r="E37" s="208"/>
      <c r="F37" s="215"/>
      <c r="G37" s="206"/>
      <c r="H37" s="216"/>
      <c r="I37" s="208"/>
      <c r="J37" s="217"/>
      <c r="K37" s="208"/>
      <c r="L37" s="215"/>
      <c r="M37" s="208"/>
      <c r="N37" s="216"/>
      <c r="O37" s="208"/>
      <c r="P37" s="215"/>
    </row>
    <row r="38" spans="2:16" x14ac:dyDescent="0.25">
      <c r="B38" s="16"/>
      <c r="C38" s="21">
        <v>4.0999999999999996</v>
      </c>
      <c r="D38" s="17" t="s">
        <v>18</v>
      </c>
      <c r="E38" s="290"/>
      <c r="F38" s="289"/>
      <c r="G38" s="290"/>
      <c r="H38" s="289"/>
      <c r="I38" s="290"/>
      <c r="J38" s="289"/>
      <c r="K38" s="290"/>
      <c r="L38" s="289"/>
      <c r="M38" s="290">
        <v>13653.537441205694</v>
      </c>
      <c r="N38" s="289">
        <v>13653.537441205694</v>
      </c>
      <c r="O38" s="290">
        <v>97482.865469933124</v>
      </c>
      <c r="P38" s="289">
        <v>97482.865469933124</v>
      </c>
    </row>
    <row r="39" spans="2:16" x14ac:dyDescent="0.25">
      <c r="B39" s="16"/>
      <c r="C39" s="21">
        <v>4.2</v>
      </c>
      <c r="D39" s="17" t="s">
        <v>19</v>
      </c>
      <c r="E39" s="290"/>
      <c r="F39" s="289"/>
      <c r="G39" s="290"/>
      <c r="H39" s="289"/>
      <c r="I39" s="290"/>
      <c r="J39" s="289"/>
      <c r="K39" s="290"/>
      <c r="L39" s="289"/>
      <c r="M39" s="290">
        <v>48413.891899240742</v>
      </c>
      <c r="N39" s="289">
        <v>48413.891899240742</v>
      </c>
      <c r="O39" s="290">
        <v>277981.26894160645</v>
      </c>
      <c r="P39" s="289">
        <v>277981.26894160645</v>
      </c>
    </row>
    <row r="40" spans="2:16" x14ac:dyDescent="0.25">
      <c r="B40" s="16"/>
      <c r="C40" s="21">
        <v>4.3</v>
      </c>
      <c r="D40" s="17" t="s">
        <v>22</v>
      </c>
      <c r="E40" s="208"/>
      <c r="F40" s="215"/>
      <c r="G40" s="208"/>
      <c r="H40" s="215"/>
      <c r="I40" s="208"/>
      <c r="J40" s="215"/>
      <c r="K40" s="208"/>
      <c r="L40" s="215"/>
      <c r="M40" s="208"/>
      <c r="N40" s="215"/>
      <c r="O40" s="208"/>
      <c r="P40" s="215"/>
    </row>
    <row r="41" spans="2:16" ht="17.25" customHeight="1" x14ac:dyDescent="0.25">
      <c r="B41" s="16"/>
      <c r="C41" s="21"/>
      <c r="D41" s="15" t="s">
        <v>124</v>
      </c>
      <c r="E41" s="291"/>
      <c r="F41" s="289"/>
      <c r="G41" s="291"/>
      <c r="H41" s="289"/>
      <c r="I41" s="291"/>
      <c r="J41" s="289"/>
      <c r="K41" s="291"/>
      <c r="L41" s="289"/>
      <c r="M41" s="291"/>
      <c r="N41" s="289">
        <f>M41</f>
        <v>0</v>
      </c>
      <c r="O41" s="291"/>
      <c r="P41" s="289">
        <f>O41</f>
        <v>0</v>
      </c>
    </row>
    <row r="42" spans="2:16" x14ac:dyDescent="0.25">
      <c r="B42" s="16"/>
      <c r="C42" s="25"/>
      <c r="D42" s="17" t="s">
        <v>125</v>
      </c>
      <c r="E42" s="291"/>
      <c r="F42" s="289"/>
      <c r="G42" s="291"/>
      <c r="H42" s="289"/>
      <c r="I42" s="291"/>
      <c r="J42" s="289"/>
      <c r="K42" s="291"/>
      <c r="L42" s="289"/>
      <c r="M42" s="291"/>
      <c r="N42" s="289">
        <f>M42</f>
        <v>0</v>
      </c>
      <c r="O42" s="291"/>
      <c r="P42" s="289">
        <f>O42</f>
        <v>0</v>
      </c>
    </row>
    <row r="43" spans="2:16" x14ac:dyDescent="0.25">
      <c r="B43" s="16"/>
      <c r="C43" s="21">
        <v>4.4000000000000004</v>
      </c>
      <c r="D43" s="17" t="s">
        <v>20</v>
      </c>
      <c r="E43" s="291"/>
      <c r="F43" s="292"/>
      <c r="G43" s="291"/>
      <c r="H43" s="292"/>
      <c r="I43" s="291"/>
      <c r="J43" s="292"/>
      <c r="K43" s="291"/>
      <c r="L43" s="292"/>
      <c r="M43" s="291">
        <v>46728.279683292581</v>
      </c>
      <c r="N43" s="292">
        <v>46728.279683292581</v>
      </c>
      <c r="O43" s="291">
        <v>333628.30853346724</v>
      </c>
      <c r="P43" s="289">
        <v>333628.30853346724</v>
      </c>
    </row>
    <row r="44" spans="2:16" x14ac:dyDescent="0.25">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108795.70902373901</v>
      </c>
      <c r="N44" s="74">
        <f t="shared" si="1"/>
        <v>108795.70902373901</v>
      </c>
      <c r="O44" s="71">
        <f t="shared" si="1"/>
        <v>709092.44294500677</v>
      </c>
      <c r="P44" s="72">
        <f t="shared" si="1"/>
        <v>709092.44294500677</v>
      </c>
    </row>
    <row r="45" spans="2:16" s="147" customFormat="1" x14ac:dyDescent="0.25">
      <c r="B45" s="42"/>
      <c r="C45" s="43"/>
      <c r="D45" s="44"/>
      <c r="E45" s="208"/>
      <c r="F45" s="215"/>
      <c r="G45" s="206"/>
      <c r="H45" s="216"/>
      <c r="I45" s="208"/>
      <c r="J45" s="217"/>
      <c r="K45" s="208"/>
      <c r="L45" s="215"/>
      <c r="M45" s="208"/>
      <c r="N45" s="216"/>
      <c r="O45" s="208"/>
      <c r="P45" s="215"/>
    </row>
    <row r="46" spans="2:16" x14ac:dyDescent="0.25">
      <c r="B46" s="24" t="s">
        <v>4</v>
      </c>
      <c r="C46" s="27" t="s">
        <v>48</v>
      </c>
      <c r="D46" s="28"/>
      <c r="E46" s="208"/>
      <c r="F46" s="215"/>
      <c r="G46" s="206"/>
      <c r="H46" s="216"/>
      <c r="I46" s="208"/>
      <c r="J46" s="217"/>
      <c r="K46" s="208"/>
      <c r="L46" s="215"/>
      <c r="M46" s="208"/>
      <c r="N46" s="216"/>
      <c r="O46" s="208"/>
      <c r="P46" s="215"/>
    </row>
    <row r="47" spans="2:16" s="147" customFormat="1" x14ac:dyDescent="0.25">
      <c r="B47" s="19"/>
      <c r="C47" s="21">
        <v>5.0999999999999996</v>
      </c>
      <c r="D47" s="17" t="s">
        <v>5</v>
      </c>
      <c r="E47" s="183"/>
      <c r="F47" s="184"/>
      <c r="G47" s="183"/>
      <c r="H47" s="184"/>
      <c r="I47" s="183"/>
      <c r="J47" s="184"/>
      <c r="K47" s="183"/>
      <c r="L47" s="184"/>
      <c r="M47" s="183">
        <v>776</v>
      </c>
      <c r="N47" s="184">
        <v>776</v>
      </c>
      <c r="O47" s="183">
        <v>5044</v>
      </c>
      <c r="P47" s="6">
        <v>5044</v>
      </c>
    </row>
    <row r="48" spans="2:16" s="147" customFormat="1" x14ac:dyDescent="0.25">
      <c r="B48" s="19"/>
      <c r="C48" s="21">
        <v>5.2</v>
      </c>
      <c r="D48" s="17" t="s">
        <v>27</v>
      </c>
      <c r="E48" s="183"/>
      <c r="F48" s="184"/>
      <c r="G48" s="183"/>
      <c r="H48" s="184"/>
      <c r="I48" s="183"/>
      <c r="J48" s="184"/>
      <c r="K48" s="183"/>
      <c r="L48" s="184"/>
      <c r="M48" s="183">
        <v>10260</v>
      </c>
      <c r="N48" s="184">
        <v>10260</v>
      </c>
      <c r="O48" s="183">
        <v>67733</v>
      </c>
      <c r="P48" s="297">
        <v>67733</v>
      </c>
    </row>
    <row r="49" spans="2:16" s="147" customFormat="1" ht="13" thickBot="1" x14ac:dyDescent="0.3">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855</v>
      </c>
      <c r="N49" s="185">
        <f>N48/12</f>
        <v>855</v>
      </c>
      <c r="O49" s="189">
        <f t="shared" si="2"/>
        <v>5644.416666666667</v>
      </c>
      <c r="P49" s="185">
        <f t="shared" si="2"/>
        <v>5644.416666666667</v>
      </c>
    </row>
    <row r="50" spans="2:16" ht="25.9" customHeight="1" x14ac:dyDescent="0.25">
      <c r="B50" s="36"/>
      <c r="C50" s="37"/>
      <c r="D50" s="38"/>
      <c r="E50" s="326" t="str">
        <f>"Grand Total as of "&amp;""&amp;TEXT(E$18,"MM/DD/YYYY")&amp;" for ALL markets in col. 1-12."</f>
        <v>Grand Total as of 12/31/2021 for ALL markets in col. 1-12.</v>
      </c>
      <c r="F50" s="218"/>
      <c r="G50" s="218"/>
      <c r="H50" s="218"/>
      <c r="I50" s="218"/>
      <c r="J50" s="218"/>
      <c r="K50" s="219"/>
      <c r="L50" s="218"/>
      <c r="M50" s="218"/>
      <c r="N50" s="218"/>
      <c r="O50" s="218"/>
      <c r="P50" s="220"/>
    </row>
    <row r="51" spans="2:16" ht="25.9" customHeight="1" x14ac:dyDescent="0.25">
      <c r="B51" s="39"/>
      <c r="C51" s="40"/>
      <c r="D51" s="41"/>
      <c r="E51" s="327"/>
      <c r="F51" s="221"/>
      <c r="G51" s="221"/>
      <c r="H51" s="221"/>
      <c r="I51" s="221"/>
      <c r="J51" s="221"/>
      <c r="K51" s="222"/>
      <c r="L51" s="221"/>
      <c r="M51" s="221"/>
      <c r="N51" s="221"/>
      <c r="O51" s="221"/>
      <c r="P51" s="223"/>
    </row>
    <row r="52" spans="2:16" x14ac:dyDescent="0.25">
      <c r="B52" s="29" t="s">
        <v>56</v>
      </c>
      <c r="C52" s="30" t="s">
        <v>53</v>
      </c>
      <c r="D52" s="26"/>
      <c r="E52" s="295">
        <v>19992.815560987994</v>
      </c>
      <c r="F52" s="224"/>
      <c r="G52" s="224"/>
      <c r="H52" s="224"/>
      <c r="I52" s="224"/>
      <c r="J52" s="224"/>
      <c r="K52" s="222"/>
      <c r="L52" s="224"/>
      <c r="M52" s="224"/>
      <c r="N52" s="224"/>
      <c r="O52" s="224"/>
      <c r="P52" s="225"/>
    </row>
    <row r="53" spans="2:16" ht="13" thickBot="1" x14ac:dyDescent="0.3">
      <c r="B53" s="31" t="s">
        <v>57</v>
      </c>
      <c r="C53" s="32" t="s">
        <v>131</v>
      </c>
      <c r="D53" s="33"/>
      <c r="E53" s="296">
        <v>2152.131846318659</v>
      </c>
      <c r="F53" s="226"/>
      <c r="G53" s="226"/>
      <c r="H53" s="226"/>
      <c r="I53" s="226"/>
      <c r="J53" s="226"/>
      <c r="K53" s="227"/>
      <c r="L53" s="226"/>
      <c r="M53" s="226"/>
      <c r="N53" s="226"/>
      <c r="O53" s="226"/>
      <c r="P53" s="228"/>
    </row>
    <row r="54" spans="2:16" x14ac:dyDescent="0.25">
      <c r="B54" s="2"/>
      <c r="C54" s="2"/>
      <c r="D54" s="2"/>
      <c r="E54" s="169"/>
      <c r="F54" s="169"/>
      <c r="G54" s="169"/>
      <c r="H54" s="169"/>
      <c r="I54" s="169"/>
      <c r="J54" s="169"/>
      <c r="K54" s="169"/>
      <c r="L54" s="169"/>
      <c r="M54" s="169"/>
      <c r="N54" s="169"/>
      <c r="O54" s="169"/>
      <c r="P54" s="169"/>
    </row>
    <row r="55" spans="2:16" ht="13" x14ac:dyDescent="0.3">
      <c r="B55" s="51" t="s">
        <v>61</v>
      </c>
      <c r="C55" s="51"/>
      <c r="D55" s="51"/>
      <c r="E55" s="169"/>
      <c r="F55" s="169"/>
      <c r="G55" s="169"/>
      <c r="H55" s="169"/>
      <c r="I55" s="169"/>
      <c r="J55" s="169"/>
      <c r="K55" s="169"/>
      <c r="L55" s="169"/>
      <c r="M55" s="169"/>
      <c r="N55" s="169"/>
      <c r="O55" s="169"/>
      <c r="P55" s="169"/>
    </row>
    <row r="56" spans="2:16" ht="13.15" customHeight="1" x14ac:dyDescent="0.3">
      <c r="B56" s="51"/>
      <c r="C56" s="330" t="s">
        <v>143</v>
      </c>
      <c r="D56" s="330"/>
      <c r="E56" s="169"/>
      <c r="F56" s="169"/>
      <c r="G56" s="169"/>
      <c r="H56" s="169"/>
      <c r="I56" s="169"/>
      <c r="J56" s="169"/>
      <c r="K56" s="169"/>
      <c r="L56" s="169"/>
      <c r="M56" s="169"/>
      <c r="N56" s="169"/>
      <c r="O56" s="169"/>
      <c r="P56" s="169"/>
    </row>
    <row r="57" spans="2:16" ht="13" x14ac:dyDescent="0.3">
      <c r="B57" s="51"/>
      <c r="C57" s="51" t="s">
        <v>71</v>
      </c>
      <c r="D57" s="50"/>
      <c r="E57" s="169"/>
      <c r="F57" s="169"/>
      <c r="G57" s="169"/>
      <c r="H57" s="169"/>
      <c r="I57" s="169"/>
      <c r="J57" s="169"/>
      <c r="K57" s="169"/>
      <c r="L57" s="169"/>
      <c r="M57" s="169"/>
      <c r="N57" s="169"/>
      <c r="O57" s="169"/>
      <c r="P57" s="169"/>
    </row>
    <row r="58" spans="2:16" ht="13.15" customHeight="1" x14ac:dyDescent="0.3">
      <c r="B58" s="51"/>
      <c r="C58" s="51" t="s">
        <v>66</v>
      </c>
      <c r="D58" s="50"/>
    </row>
    <row r="59" spans="2:16" ht="13.15" customHeight="1" x14ac:dyDescent="0.25">
      <c r="B59" s="89"/>
      <c r="C59" s="330" t="s">
        <v>102</v>
      </c>
      <c r="D59" s="330"/>
      <c r="E59" s="191"/>
    </row>
    <row r="60" spans="2:16" ht="13.15" customHeight="1" x14ac:dyDescent="0.25">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2" priority="73" stopIfTrue="1" operator="lessThan">
      <formula>0</formula>
    </cfRule>
  </conditionalFormatting>
  <conditionalFormatting sqref="K28:K29 K31:K34 O28:O29 O44 M44 K44 M28:M29 M31:M34 O31:O34">
    <cfRule type="cellIs" dxfId="41" priority="42" stopIfTrue="1" operator="lessThan">
      <formula>0</formula>
    </cfRule>
  </conditionalFormatting>
  <conditionalFormatting sqref="G35:H35">
    <cfRule type="cellIs" dxfId="40" priority="14" stopIfTrue="1" operator="lessThan">
      <formula>0</formula>
    </cfRule>
  </conditionalFormatting>
  <conditionalFormatting sqref="I35:J35">
    <cfRule type="cellIs" dxfId="39" priority="13" stopIfTrue="1" operator="lessThan">
      <formula>0</formula>
    </cfRule>
  </conditionalFormatting>
  <conditionalFormatting sqref="K35:L35">
    <cfRule type="cellIs" dxfId="38" priority="12" stopIfTrue="1" operator="lessThan">
      <formula>0</formula>
    </cfRule>
  </conditionalFormatting>
  <conditionalFormatting sqref="M35:N35">
    <cfRule type="cellIs" dxfId="37" priority="11" stopIfTrue="1" operator="lessThan">
      <formula>0</formula>
    </cfRule>
  </conditionalFormatting>
  <conditionalFormatting sqref="O35:P35">
    <cfRule type="cellIs" dxfId="36" priority="10" stopIfTrue="1" operator="lessThan">
      <formula>0</formula>
    </cfRule>
  </conditionalFormatting>
  <conditionalFormatting sqref="G38:G39 I38:I39 K38:K39 M38:M39 O38:O39">
    <cfRule type="cellIs" dxfId="35" priority="9" stopIfTrue="1" operator="lessThan">
      <formula>0</formula>
    </cfRule>
  </conditionalFormatting>
  <conditionalFormatting sqref="F43">
    <cfRule type="cellIs" dxfId="34" priority="8" stopIfTrue="1" operator="lessThan">
      <formula>0</formula>
    </cfRule>
  </conditionalFormatting>
  <conditionalFormatting sqref="E43">
    <cfRule type="cellIs" dxfId="33" priority="6" stopIfTrue="1" operator="lessThan">
      <formula>0</formula>
    </cfRule>
  </conditionalFormatting>
  <conditionalFormatting sqref="H43 J43 L43 N43">
    <cfRule type="cellIs" dxfId="32" priority="4" stopIfTrue="1" operator="lessThan">
      <formula>0</formula>
    </cfRule>
  </conditionalFormatting>
  <conditionalFormatting sqref="G43 I43 K43 M43 O43">
    <cfRule type="cellIs" dxfId="31" priority="3" stopIfTrue="1" operator="lessThan">
      <formula>0</formula>
    </cfRule>
  </conditionalFormatting>
  <conditionalFormatting sqref="G41:G42 I41:I42 K41:K42 M41:M42 O41:O42">
    <cfRule type="cellIs" dxfId="30" priority="2" stopIfTrue="1" operator="lessThan">
      <formula>0</formula>
    </cfRule>
  </conditionalFormatting>
  <conditionalFormatting sqref="G47:O48">
    <cfRule type="cellIs" dxfId="29" priority="1" stopIfTrue="1" operator="lessThan">
      <formula>0</formula>
    </cfRule>
  </conditionalFormatting>
  <pageMargins left="0" right="0" top="0" bottom="0" header="0" footer="0"/>
  <pageSetup scale="65"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tabSelected="1" zoomScale="80" zoomScaleNormal="80" workbookViewId="0">
      <selection activeCell="M22" sqref="M22:P51"/>
    </sheetView>
  </sheetViews>
  <sheetFormatPr defaultColWidth="9.26953125" defaultRowHeight="12.5" x14ac:dyDescent="0.25"/>
  <cols>
    <col min="1" max="1" width="1.7265625" style="147" customWidth="1"/>
    <col min="2" max="2" width="3.54296875" style="148" customWidth="1"/>
    <col min="3" max="3" width="5.453125" style="148" customWidth="1"/>
    <col min="4" max="4" width="69.453125" style="148" customWidth="1"/>
    <col min="5" max="5" width="24.1796875" style="148" hidden="1" customWidth="1"/>
    <col min="6" max="6" width="27.453125" style="148" hidden="1" customWidth="1"/>
    <col min="7" max="7" width="17.81640625" style="148" hidden="1" customWidth="1"/>
    <col min="8" max="8" width="25.1796875" style="148" hidden="1" customWidth="1"/>
    <col min="9" max="12" width="19.453125" style="148" hidden="1" customWidth="1"/>
    <col min="13" max="16" width="19.453125" style="148" customWidth="1"/>
    <col min="17" max="16384" width="9.26953125" style="148"/>
  </cols>
  <sheetData>
    <row r="1" spans="1:16" ht="13" x14ac:dyDescent="0.3">
      <c r="B1" s="1" t="s">
        <v>144</v>
      </c>
      <c r="C1" s="2"/>
      <c r="D1" s="2"/>
    </row>
    <row r="2" spans="1:16" s="147" customFormat="1" ht="13" x14ac:dyDescent="0.3">
      <c r="B2" s="88" t="s">
        <v>148</v>
      </c>
      <c r="C2" s="9"/>
      <c r="D2" s="9"/>
    </row>
    <row r="3" spans="1:16" ht="13" x14ac:dyDescent="0.3">
      <c r="B3" s="1" t="s">
        <v>60</v>
      </c>
      <c r="C3" s="2"/>
      <c r="D3" s="158"/>
    </row>
    <row r="4" spans="1:16" ht="8.15" customHeight="1" x14ac:dyDescent="0.25">
      <c r="B4" s="2"/>
      <c r="C4" s="2"/>
      <c r="D4" s="2"/>
    </row>
    <row r="5" spans="1:16" s="137" customFormat="1" ht="13" x14ac:dyDescent="0.3">
      <c r="A5" s="149"/>
      <c r="B5" s="60" t="s">
        <v>88</v>
      </c>
      <c r="C5" s="3"/>
      <c r="D5" s="3"/>
      <c r="E5" s="148"/>
      <c r="F5" s="148"/>
      <c r="G5" s="148"/>
      <c r="I5" s="148"/>
      <c r="J5" s="148"/>
      <c r="K5" s="148"/>
      <c r="L5" s="148"/>
      <c r="M5" s="148"/>
      <c r="O5" s="148"/>
      <c r="P5" s="148"/>
    </row>
    <row r="6" spans="1:16" s="137" customFormat="1" x14ac:dyDescent="0.25">
      <c r="A6" s="149"/>
      <c r="B6" s="331">
        <f>'Cover Page'!C7</f>
        <v>0</v>
      </c>
      <c r="C6" s="332"/>
      <c r="D6" s="332"/>
      <c r="E6" s="353" t="s">
        <v>126</v>
      </c>
      <c r="F6" s="353"/>
      <c r="G6" s="147"/>
      <c r="H6" s="150"/>
      <c r="K6" s="355"/>
      <c r="L6" s="355"/>
      <c r="M6" s="147"/>
      <c r="N6" s="150"/>
    </row>
    <row r="7" spans="1:16" s="137" customFormat="1" ht="13" x14ac:dyDescent="0.3">
      <c r="A7" s="149"/>
      <c r="B7" s="60" t="s">
        <v>89</v>
      </c>
      <c r="C7" s="3"/>
      <c r="D7" s="3"/>
      <c r="E7" s="354"/>
      <c r="F7" s="354"/>
      <c r="G7" s="147"/>
      <c r="H7" s="147"/>
      <c r="K7" s="147"/>
      <c r="L7" s="147"/>
      <c r="M7" s="147"/>
      <c r="N7" s="147"/>
    </row>
    <row r="8" spans="1:16" s="137" customFormat="1" x14ac:dyDescent="0.25">
      <c r="A8" s="149"/>
      <c r="B8" s="333" t="str">
        <f>'Cover Page'!C8</f>
        <v>Nippon Life Insurance Company of America</v>
      </c>
      <c r="C8" s="332"/>
      <c r="D8" s="332"/>
      <c r="E8" s="354"/>
      <c r="F8" s="354"/>
      <c r="G8" s="147"/>
      <c r="H8" s="150"/>
      <c r="I8" s="148"/>
      <c r="J8" s="148"/>
      <c r="K8" s="355"/>
      <c r="L8" s="355"/>
      <c r="M8" s="147"/>
      <c r="N8" s="150"/>
      <c r="O8" s="148"/>
      <c r="P8" s="148"/>
    </row>
    <row r="9" spans="1:16" s="137" customFormat="1" ht="13" x14ac:dyDescent="0.3">
      <c r="A9" s="149"/>
      <c r="B9" s="61" t="s">
        <v>91</v>
      </c>
      <c r="C9" s="3"/>
      <c r="D9" s="3"/>
      <c r="E9" s="354"/>
      <c r="F9" s="354"/>
      <c r="G9" s="149"/>
      <c r="H9" s="149"/>
      <c r="I9" s="148"/>
      <c r="J9" s="148"/>
      <c r="K9" s="151"/>
      <c r="L9" s="151"/>
      <c r="M9" s="149"/>
      <c r="N9" s="149"/>
      <c r="O9" s="148"/>
      <c r="P9" s="148"/>
    </row>
    <row r="10" spans="1:16" s="137" customFormat="1" x14ac:dyDescent="0.25">
      <c r="A10" s="149"/>
      <c r="B10" s="334" t="str">
        <f>'Cover Page'!C9</f>
        <v>Nippon Life Insurance Company of America</v>
      </c>
      <c r="C10" s="332"/>
      <c r="D10" s="332"/>
      <c r="E10" s="354"/>
      <c r="F10" s="354"/>
      <c r="G10" s="149"/>
      <c r="H10" s="150"/>
      <c r="I10" s="148"/>
      <c r="J10" s="148"/>
      <c r="K10" s="355"/>
      <c r="L10" s="355"/>
      <c r="M10" s="149"/>
      <c r="N10" s="150"/>
      <c r="O10" s="148"/>
      <c r="P10" s="148"/>
    </row>
    <row r="11" spans="1:16" s="137" customFormat="1" ht="13" x14ac:dyDescent="0.3">
      <c r="A11" s="149"/>
      <c r="B11" s="61" t="s">
        <v>86</v>
      </c>
      <c r="C11" s="3"/>
      <c r="D11" s="3"/>
      <c r="E11" s="354"/>
      <c r="F11" s="354"/>
      <c r="G11" s="149"/>
      <c r="H11" s="152"/>
      <c r="I11" s="148"/>
      <c r="J11" s="148"/>
      <c r="K11" s="151"/>
      <c r="L11" s="151"/>
      <c r="M11" s="149"/>
      <c r="N11" s="152"/>
      <c r="O11" s="148"/>
      <c r="P11" s="148"/>
    </row>
    <row r="12" spans="1:16" s="137" customFormat="1" x14ac:dyDescent="0.25">
      <c r="A12" s="149"/>
      <c r="B12" s="334" t="str">
        <f>'Cover Page'!C6</f>
        <v>2021</v>
      </c>
      <c r="C12" s="332"/>
      <c r="D12" s="332"/>
      <c r="E12" s="355"/>
      <c r="F12" s="355"/>
      <c r="G12" s="149"/>
      <c r="H12" s="150"/>
      <c r="I12" s="148"/>
      <c r="J12" s="148"/>
      <c r="K12" s="355"/>
      <c r="L12" s="355"/>
      <c r="M12" s="149"/>
      <c r="N12" s="150"/>
      <c r="O12" s="148"/>
      <c r="P12" s="148"/>
    </row>
    <row r="13" spans="1:16" s="137" customFormat="1" ht="7" customHeight="1" x14ac:dyDescent="0.25">
      <c r="A13" s="149"/>
      <c r="B13" s="148"/>
      <c r="C13" s="148"/>
      <c r="D13" s="147"/>
      <c r="G13" s="153"/>
      <c r="H13" s="153"/>
      <c r="I13" s="148"/>
      <c r="J13" s="148"/>
      <c r="M13" s="153"/>
      <c r="N13" s="153"/>
      <c r="O13" s="148"/>
      <c r="P13" s="148"/>
    </row>
    <row r="14" spans="1:16" ht="3.65" customHeight="1" thickBot="1" x14ac:dyDescent="0.3">
      <c r="D14" s="154"/>
    </row>
    <row r="15" spans="1:16" ht="13.75" customHeight="1" thickBot="1" x14ac:dyDescent="0.35">
      <c r="D15" s="147"/>
      <c r="E15" s="343" t="s">
        <v>33</v>
      </c>
      <c r="F15" s="344"/>
      <c r="G15" s="344"/>
      <c r="H15" s="344"/>
      <c r="I15" s="344"/>
      <c r="J15" s="344"/>
      <c r="K15" s="343" t="s">
        <v>33</v>
      </c>
      <c r="L15" s="344"/>
      <c r="M15" s="344"/>
      <c r="N15" s="344"/>
      <c r="O15" s="344"/>
      <c r="P15" s="345"/>
    </row>
    <row r="16" spans="1:16" ht="13.75" customHeight="1" thickBot="1" x14ac:dyDescent="0.3">
      <c r="D16" s="147"/>
      <c r="E16" s="346" t="s">
        <v>107</v>
      </c>
      <c r="F16" s="358"/>
      <c r="G16" s="358"/>
      <c r="H16" s="358"/>
      <c r="I16" s="358"/>
      <c r="J16" s="359"/>
      <c r="K16" s="346" t="s">
        <v>108</v>
      </c>
      <c r="L16" s="358"/>
      <c r="M16" s="358"/>
      <c r="N16" s="358"/>
      <c r="O16" s="358"/>
      <c r="P16" s="359"/>
    </row>
    <row r="17" spans="2:16" ht="13.75" customHeight="1" thickBot="1" x14ac:dyDescent="0.35">
      <c r="D17" s="147"/>
      <c r="E17" s="356" t="s">
        <v>8</v>
      </c>
      <c r="F17" s="357"/>
      <c r="G17" s="356" t="s">
        <v>9</v>
      </c>
      <c r="H17" s="357"/>
      <c r="I17" s="349" t="s">
        <v>10</v>
      </c>
      <c r="J17" s="350"/>
      <c r="K17" s="356" t="s">
        <v>8</v>
      </c>
      <c r="L17" s="357"/>
      <c r="M17" s="356" t="s">
        <v>9</v>
      </c>
      <c r="N17" s="357"/>
      <c r="O17" s="349" t="s">
        <v>10</v>
      </c>
      <c r="P17" s="350"/>
    </row>
    <row r="18" spans="2:16" ht="13.75" customHeight="1" x14ac:dyDescent="0.25">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3">
      <c r="B19" s="336" t="s">
        <v>157</v>
      </c>
      <c r="C19" s="337"/>
      <c r="D19" s="338"/>
      <c r="E19" s="192" t="str">
        <f>"12/31/"&amp;""&amp;'Cover Page'!C$6</f>
        <v>12/31/2021</v>
      </c>
      <c r="F19" s="199">
        <f>DATE(YEAR(E19)+0,MONTH(E19)+3,DAY(E19)+0)</f>
        <v>44651</v>
      </c>
      <c r="G19" s="192" t="str">
        <f>"12/31/"&amp;""&amp;'Cover Page'!C$6</f>
        <v>12/31/2021</v>
      </c>
      <c r="H19" s="195">
        <f>DATE(YEAR(G19)+0,MONTH(G19)+3,DAY(G19)+0)</f>
        <v>44651</v>
      </c>
      <c r="I19" s="192" t="str">
        <f>"12/31/"&amp;""&amp;'Cover Page'!C$6</f>
        <v>12/31/2021</v>
      </c>
      <c r="J19" s="195">
        <f>DATE(YEAR(I19)+0,MONTH(I19)+3,DAY(I19)+0)</f>
        <v>44651</v>
      </c>
      <c r="K19" s="192" t="str">
        <f>"12/31/"&amp;""&amp;'Cover Page'!C$6</f>
        <v>12/31/2021</v>
      </c>
      <c r="L19" s="195">
        <f>DATE(YEAR(K19)+0,MONTH(K19)+3,DAY(K19)+0)</f>
        <v>44651</v>
      </c>
      <c r="M19" s="192" t="str">
        <f>"12/31/"&amp;""&amp;'Cover Page'!C$6</f>
        <v>12/31/2021</v>
      </c>
      <c r="N19" s="195">
        <f>DATE(YEAR(M19)+0,MONTH(M19)+3,DAY(M19)+0)</f>
        <v>44651</v>
      </c>
      <c r="O19" s="192" t="str">
        <f>"12/31/"&amp;""&amp;'Cover Page'!C$6</f>
        <v>12/31/2021</v>
      </c>
      <c r="P19" s="195">
        <f>DATE(YEAR(O19)+0,MONTH(O19)+3,DAY(O19)+0)</f>
        <v>44651</v>
      </c>
    </row>
    <row r="20" spans="2:16" s="147" customFormat="1" ht="21" customHeight="1" x14ac:dyDescent="0.25">
      <c r="B20" s="339"/>
      <c r="C20" s="340"/>
      <c r="D20" s="341"/>
      <c r="E20" s="94">
        <v>1</v>
      </c>
      <c r="F20" s="95">
        <v>2</v>
      </c>
      <c r="G20" s="94">
        <v>3</v>
      </c>
      <c r="H20" s="95">
        <v>4</v>
      </c>
      <c r="I20" s="94">
        <v>5</v>
      </c>
      <c r="J20" s="95">
        <v>6</v>
      </c>
      <c r="K20" s="94">
        <v>7</v>
      </c>
      <c r="L20" s="95">
        <v>8</v>
      </c>
      <c r="M20" s="94">
        <v>9</v>
      </c>
      <c r="N20" s="95">
        <v>10</v>
      </c>
      <c r="O20" s="94">
        <v>11</v>
      </c>
      <c r="P20" s="95">
        <v>12</v>
      </c>
    </row>
    <row r="21" spans="2:16" ht="13" x14ac:dyDescent="0.25">
      <c r="B21" s="10" t="s">
        <v>0</v>
      </c>
      <c r="C21" s="22" t="s">
        <v>64</v>
      </c>
      <c r="D21" s="90"/>
      <c r="E21" s="275"/>
      <c r="F21" s="276"/>
      <c r="G21" s="275"/>
      <c r="H21" s="277"/>
      <c r="I21" s="275"/>
      <c r="J21" s="276"/>
      <c r="K21" s="275"/>
      <c r="L21" s="276"/>
      <c r="M21" s="306"/>
      <c r="N21" s="307"/>
      <c r="O21" s="306"/>
      <c r="P21" s="308"/>
    </row>
    <row r="22" spans="2:16" ht="13" x14ac:dyDescent="0.25">
      <c r="B22" s="13"/>
      <c r="C22" s="14">
        <v>1.1000000000000001</v>
      </c>
      <c r="D22" s="17" t="s">
        <v>15</v>
      </c>
      <c r="E22" s="282"/>
      <c r="F22" s="281"/>
      <c r="G22" s="282"/>
      <c r="H22" s="281"/>
      <c r="I22" s="282"/>
      <c r="J22" s="281"/>
      <c r="K22" s="282"/>
      <c r="L22" s="281"/>
      <c r="M22" s="309">
        <v>477330.09333526326</v>
      </c>
      <c r="N22" s="310">
        <v>477330.09333526326</v>
      </c>
      <c r="O22" s="309">
        <v>3408018.2863762714</v>
      </c>
      <c r="P22" s="310">
        <v>3408018.2863762714</v>
      </c>
    </row>
    <row r="23" spans="2:16" x14ac:dyDescent="0.25">
      <c r="B23" s="13"/>
      <c r="C23" s="14">
        <v>1.2</v>
      </c>
      <c r="D23" s="17" t="s">
        <v>16</v>
      </c>
      <c r="E23" s="282"/>
      <c r="F23" s="281"/>
      <c r="G23" s="282"/>
      <c r="H23" s="281"/>
      <c r="I23" s="282"/>
      <c r="J23" s="281"/>
      <c r="K23" s="282"/>
      <c r="L23" s="281"/>
      <c r="M23" s="282"/>
      <c r="N23" s="281"/>
      <c r="O23" s="282"/>
      <c r="P23" s="281"/>
    </row>
    <row r="24" spans="2:16" x14ac:dyDescent="0.25">
      <c r="B24" s="13"/>
      <c r="C24" s="14">
        <v>1.3</v>
      </c>
      <c r="D24" s="17" t="s">
        <v>34</v>
      </c>
      <c r="E24" s="282"/>
      <c r="F24" s="281"/>
      <c r="G24" s="282"/>
      <c r="H24" s="281"/>
      <c r="I24" s="282"/>
      <c r="J24" s="281"/>
      <c r="K24" s="282"/>
      <c r="L24" s="281"/>
      <c r="M24" s="282"/>
      <c r="N24" s="281"/>
      <c r="O24" s="282"/>
      <c r="P24" s="281"/>
    </row>
    <row r="25" spans="2:16" x14ac:dyDescent="0.25">
      <c r="B25" s="13"/>
      <c r="C25" s="14">
        <v>1.4</v>
      </c>
      <c r="D25" s="17" t="s">
        <v>17</v>
      </c>
      <c r="E25" s="282"/>
      <c r="F25" s="281"/>
      <c r="G25" s="282"/>
      <c r="H25" s="281"/>
      <c r="I25" s="282"/>
      <c r="J25" s="281"/>
      <c r="K25" s="282"/>
      <c r="L25" s="281"/>
      <c r="M25" s="282"/>
      <c r="N25" s="281"/>
      <c r="O25" s="282"/>
      <c r="P25" s="281"/>
    </row>
    <row r="26" spans="2:16" x14ac:dyDescent="0.25">
      <c r="B26" s="159"/>
      <c r="C26" s="160"/>
      <c r="D26" s="41"/>
      <c r="E26" s="272"/>
      <c r="F26" s="273"/>
      <c r="G26" s="272"/>
      <c r="H26" s="274"/>
      <c r="I26" s="272"/>
      <c r="J26" s="273"/>
      <c r="K26" s="272"/>
      <c r="L26" s="273"/>
      <c r="M26" s="272"/>
      <c r="N26" s="274"/>
      <c r="O26" s="272"/>
      <c r="P26" s="273"/>
    </row>
    <row r="27" spans="2:16" x14ac:dyDescent="0.25">
      <c r="B27" s="13" t="s">
        <v>1</v>
      </c>
      <c r="C27" s="27" t="s">
        <v>65</v>
      </c>
      <c r="D27" s="91"/>
      <c r="E27" s="267"/>
      <c r="F27" s="270"/>
      <c r="G27" s="267"/>
      <c r="H27" s="271"/>
      <c r="I27" s="267"/>
      <c r="J27" s="270"/>
      <c r="K27" s="267"/>
      <c r="L27" s="270"/>
      <c r="M27" s="267"/>
      <c r="N27" s="271"/>
      <c r="O27" s="267"/>
      <c r="P27" s="270"/>
    </row>
    <row r="28" spans="2:16" x14ac:dyDescent="0.25">
      <c r="B28" s="13"/>
      <c r="C28" s="14">
        <v>2.1</v>
      </c>
      <c r="D28" s="17" t="s">
        <v>39</v>
      </c>
      <c r="E28" s="267"/>
      <c r="F28" s="270"/>
      <c r="G28" s="267"/>
      <c r="H28" s="271"/>
      <c r="I28" s="267"/>
      <c r="J28" s="270"/>
      <c r="K28" s="267"/>
      <c r="L28" s="270"/>
      <c r="M28" s="267"/>
      <c r="N28" s="271"/>
      <c r="O28" s="267"/>
      <c r="P28" s="270"/>
    </row>
    <row r="29" spans="2:16" ht="13" x14ac:dyDescent="0.25">
      <c r="B29" s="13"/>
      <c r="C29" s="14"/>
      <c r="D29" s="17" t="s">
        <v>55</v>
      </c>
      <c r="E29" s="282"/>
      <c r="F29" s="233"/>
      <c r="G29" s="282"/>
      <c r="H29" s="233"/>
      <c r="I29" s="282"/>
      <c r="J29" s="233"/>
      <c r="K29" s="282"/>
      <c r="L29" s="233"/>
      <c r="M29" s="309">
        <v>314954.21003836259</v>
      </c>
      <c r="N29" s="311"/>
      <c r="O29" s="309">
        <v>2273844.5957191065</v>
      </c>
      <c r="P29" s="233"/>
    </row>
    <row r="30" spans="2:16" ht="28.5" customHeight="1" x14ac:dyDescent="0.25">
      <c r="B30" s="13"/>
      <c r="C30" s="14"/>
      <c r="D30" s="15" t="s">
        <v>54</v>
      </c>
      <c r="E30" s="278"/>
      <c r="F30" s="281"/>
      <c r="G30" s="278"/>
      <c r="H30" s="281"/>
      <c r="I30" s="278"/>
      <c r="J30" s="281"/>
      <c r="K30" s="278"/>
      <c r="L30" s="281"/>
      <c r="M30" s="278"/>
      <c r="N30" s="281">
        <v>289960.09981953801</v>
      </c>
      <c r="O30" s="278"/>
      <c r="P30" s="281">
        <v>2094114.125385107</v>
      </c>
    </row>
    <row r="31" spans="2:16" s="147" customFormat="1" x14ac:dyDescent="0.25">
      <c r="B31" s="19"/>
      <c r="C31" s="14">
        <v>2.2000000000000002</v>
      </c>
      <c r="D31" s="17" t="s">
        <v>35</v>
      </c>
      <c r="E31" s="267"/>
      <c r="F31" s="270"/>
      <c r="G31" s="267"/>
      <c r="H31" s="271"/>
      <c r="I31" s="267"/>
      <c r="J31" s="270"/>
      <c r="K31" s="267"/>
      <c r="L31" s="270"/>
      <c r="M31" s="267"/>
      <c r="N31" s="271"/>
      <c r="O31" s="267"/>
      <c r="P31" s="270"/>
    </row>
    <row r="32" spans="2:16" s="147" customFormat="1" ht="25" x14ac:dyDescent="0.25">
      <c r="B32" s="19"/>
      <c r="C32" s="14"/>
      <c r="D32" s="15" t="s">
        <v>51</v>
      </c>
      <c r="E32" s="282"/>
      <c r="F32" s="233"/>
      <c r="G32" s="282"/>
      <c r="H32" s="232"/>
      <c r="I32" s="282"/>
      <c r="J32" s="233"/>
      <c r="K32" s="282"/>
      <c r="L32" s="233"/>
      <c r="M32" s="282">
        <v>30270.062009840272</v>
      </c>
      <c r="N32" s="232"/>
      <c r="O32" s="282">
        <v>183538.28986717615</v>
      </c>
      <c r="P32" s="233"/>
    </row>
    <row r="33" spans="2:16" s="147" customFormat="1" ht="25" x14ac:dyDescent="0.25">
      <c r="B33" s="19"/>
      <c r="C33" s="14"/>
      <c r="D33" s="15" t="s">
        <v>44</v>
      </c>
      <c r="E33" s="278"/>
      <c r="F33" s="281"/>
      <c r="G33" s="278"/>
      <c r="H33" s="287"/>
      <c r="I33" s="278"/>
      <c r="J33" s="281"/>
      <c r="K33" s="278"/>
      <c r="L33" s="281"/>
      <c r="M33" s="278"/>
      <c r="N33" s="287">
        <v>4995.3888042011213</v>
      </c>
      <c r="O33" s="278"/>
      <c r="P33" s="281">
        <v>39933.238000916048</v>
      </c>
    </row>
    <row r="34" spans="2:16" ht="13" x14ac:dyDescent="0.25">
      <c r="B34" s="13"/>
      <c r="C34" s="14">
        <v>2.2999999999999998</v>
      </c>
      <c r="D34" s="17" t="s">
        <v>28</v>
      </c>
      <c r="E34" s="282"/>
      <c r="F34" s="233"/>
      <c r="G34" s="282"/>
      <c r="H34" s="232"/>
      <c r="I34" s="282"/>
      <c r="J34" s="233"/>
      <c r="K34" s="282"/>
      <c r="L34" s="233"/>
      <c r="M34" s="309">
        <v>35683.073397450629</v>
      </c>
      <c r="N34" s="312"/>
      <c r="O34" s="309">
        <v>275962.76407182671</v>
      </c>
      <c r="P34" s="233"/>
    </row>
    <row r="35" spans="2:16" s="147" customFormat="1" x14ac:dyDescent="0.25">
      <c r="B35" s="19"/>
      <c r="C35" s="14">
        <v>2.4</v>
      </c>
      <c r="D35" s="17" t="s">
        <v>36</v>
      </c>
      <c r="E35" s="267"/>
      <c r="F35" s="270"/>
      <c r="G35" s="267"/>
      <c r="H35" s="271"/>
      <c r="I35" s="267"/>
      <c r="J35" s="270"/>
      <c r="K35" s="267"/>
      <c r="L35" s="270"/>
      <c r="M35" s="267"/>
      <c r="N35" s="271"/>
      <c r="O35" s="267"/>
      <c r="P35" s="270"/>
    </row>
    <row r="36" spans="2:16" s="147" customFormat="1" ht="25" x14ac:dyDescent="0.25">
      <c r="B36" s="19"/>
      <c r="C36" s="14"/>
      <c r="D36" s="15" t="s">
        <v>52</v>
      </c>
      <c r="E36" s="282"/>
      <c r="F36" s="233"/>
      <c r="G36" s="282"/>
      <c r="H36" s="232"/>
      <c r="I36" s="282"/>
      <c r="J36" s="233"/>
      <c r="K36" s="282"/>
      <c r="L36" s="233"/>
      <c r="M36" s="282">
        <v>5351.6331761572137</v>
      </c>
      <c r="N36" s="232"/>
      <c r="O36" s="282">
        <v>32448.87971584047</v>
      </c>
      <c r="P36" s="233"/>
    </row>
    <row r="37" spans="2:16" s="147" customFormat="1" ht="25" x14ac:dyDescent="0.25">
      <c r="B37" s="19"/>
      <c r="C37" s="14"/>
      <c r="D37" s="15" t="s">
        <v>43</v>
      </c>
      <c r="E37" s="278"/>
      <c r="F37" s="281"/>
      <c r="G37" s="278"/>
      <c r="H37" s="287"/>
      <c r="I37" s="278"/>
      <c r="J37" s="281"/>
      <c r="K37" s="278"/>
      <c r="L37" s="281"/>
      <c r="M37" s="278"/>
      <c r="N37" s="287"/>
      <c r="O37" s="278"/>
      <c r="P37" s="281"/>
    </row>
    <row r="38" spans="2:16" ht="13" x14ac:dyDescent="0.25">
      <c r="B38" s="13"/>
      <c r="C38" s="14">
        <v>2.5</v>
      </c>
      <c r="D38" s="17" t="s">
        <v>29</v>
      </c>
      <c r="E38" s="282"/>
      <c r="F38" s="233"/>
      <c r="G38" s="282"/>
      <c r="H38" s="232"/>
      <c r="I38" s="282"/>
      <c r="J38" s="233"/>
      <c r="K38" s="282"/>
      <c r="L38" s="233"/>
      <c r="M38" s="309">
        <v>5874.9234800512113</v>
      </c>
      <c r="N38" s="312"/>
      <c r="O38" s="309">
        <v>45434.991100885345</v>
      </c>
      <c r="P38" s="233"/>
    </row>
    <row r="39" spans="2:16" x14ac:dyDescent="0.25">
      <c r="B39" s="13"/>
      <c r="C39" s="14">
        <v>2.6</v>
      </c>
      <c r="D39" s="17" t="s">
        <v>31</v>
      </c>
      <c r="E39" s="267"/>
      <c r="F39" s="270"/>
      <c r="G39" s="267"/>
      <c r="H39" s="271"/>
      <c r="I39" s="267"/>
      <c r="J39" s="270"/>
      <c r="K39" s="267"/>
      <c r="L39" s="270"/>
      <c r="M39" s="267"/>
      <c r="N39" s="271"/>
      <c r="O39" s="267"/>
      <c r="P39" s="270"/>
    </row>
    <row r="40" spans="2:16" ht="28.5" customHeight="1" x14ac:dyDescent="0.25">
      <c r="B40" s="13"/>
      <c r="C40" s="14"/>
      <c r="D40" s="15" t="s">
        <v>113</v>
      </c>
      <c r="E40" s="282"/>
      <c r="F40" s="233"/>
      <c r="G40" s="282"/>
      <c r="H40" s="232"/>
      <c r="I40" s="282"/>
      <c r="J40" s="233"/>
      <c r="K40" s="282"/>
      <c r="L40" s="233"/>
      <c r="M40" s="282"/>
      <c r="N40" s="232"/>
      <c r="O40" s="282"/>
      <c r="P40" s="233"/>
    </row>
    <row r="41" spans="2:16" ht="28" customHeight="1" x14ac:dyDescent="0.25">
      <c r="B41" s="13"/>
      <c r="C41" s="14"/>
      <c r="D41" s="15" t="s">
        <v>114</v>
      </c>
      <c r="E41" s="278"/>
      <c r="F41" s="281"/>
      <c r="G41" s="278"/>
      <c r="H41" s="287"/>
      <c r="I41" s="278"/>
      <c r="J41" s="281"/>
      <c r="K41" s="278"/>
      <c r="L41" s="281"/>
      <c r="M41" s="278"/>
      <c r="N41" s="287"/>
      <c r="O41" s="278"/>
      <c r="P41" s="281"/>
    </row>
    <row r="42" spans="2:16" x14ac:dyDescent="0.25">
      <c r="B42" s="13"/>
      <c r="C42" s="14">
        <v>2.7</v>
      </c>
      <c r="D42" s="17" t="s">
        <v>37</v>
      </c>
      <c r="E42" s="267"/>
      <c r="F42" s="270"/>
      <c r="G42" s="267"/>
      <c r="H42" s="271"/>
      <c r="I42" s="267"/>
      <c r="J42" s="270"/>
      <c r="K42" s="267"/>
      <c r="L42" s="270"/>
      <c r="M42" s="267"/>
      <c r="N42" s="271"/>
      <c r="O42" s="267"/>
      <c r="P42" s="270"/>
    </row>
    <row r="43" spans="2:16" x14ac:dyDescent="0.25">
      <c r="B43" s="13"/>
      <c r="C43" s="14"/>
      <c r="D43" s="15" t="s">
        <v>115</v>
      </c>
      <c r="E43" s="282"/>
      <c r="F43" s="233"/>
      <c r="G43" s="282"/>
      <c r="H43" s="232"/>
      <c r="I43" s="282"/>
      <c r="J43" s="233"/>
      <c r="K43" s="282"/>
      <c r="L43" s="233"/>
      <c r="M43" s="282"/>
      <c r="N43" s="232"/>
      <c r="O43" s="282"/>
      <c r="P43" s="233"/>
    </row>
    <row r="44" spans="2:16" s="147" customFormat="1" ht="25" x14ac:dyDescent="0.25">
      <c r="B44" s="19"/>
      <c r="C44" s="14"/>
      <c r="D44" s="15" t="s">
        <v>116</v>
      </c>
      <c r="E44" s="278"/>
      <c r="F44" s="281"/>
      <c r="G44" s="278"/>
      <c r="H44" s="287"/>
      <c r="I44" s="278"/>
      <c r="J44" s="281"/>
      <c r="K44" s="278"/>
      <c r="L44" s="281"/>
      <c r="M44" s="278"/>
      <c r="N44" s="287"/>
      <c r="O44" s="278"/>
      <c r="P44" s="281"/>
    </row>
    <row r="45" spans="2:16" x14ac:dyDescent="0.25">
      <c r="B45" s="13"/>
      <c r="C45" s="92" t="s">
        <v>117</v>
      </c>
      <c r="D45" s="17" t="s">
        <v>30</v>
      </c>
      <c r="E45" s="282"/>
      <c r="F45" s="279"/>
      <c r="G45" s="282"/>
      <c r="H45" s="280"/>
      <c r="I45" s="282"/>
      <c r="J45" s="279"/>
      <c r="K45" s="282"/>
      <c r="L45" s="279"/>
      <c r="M45" s="282"/>
      <c r="N45" s="280"/>
      <c r="O45" s="282"/>
      <c r="P45" s="279"/>
    </row>
    <row r="46" spans="2:16" x14ac:dyDescent="0.25">
      <c r="B46" s="13"/>
      <c r="C46" s="14">
        <v>2.9</v>
      </c>
      <c r="D46" s="17" t="s">
        <v>101</v>
      </c>
      <c r="E46" s="267"/>
      <c r="F46" s="268"/>
      <c r="G46" s="267"/>
      <c r="H46" s="269"/>
      <c r="I46" s="267"/>
      <c r="J46" s="268"/>
      <c r="K46" s="267"/>
      <c r="L46" s="268"/>
      <c r="M46" s="267"/>
      <c r="N46" s="269"/>
      <c r="O46" s="267"/>
      <c r="P46" s="268"/>
    </row>
    <row r="47" spans="2:16" x14ac:dyDescent="0.25">
      <c r="B47" s="13"/>
      <c r="C47" s="14"/>
      <c r="D47" s="15" t="s">
        <v>118</v>
      </c>
      <c r="E47" s="282"/>
      <c r="F47" s="286"/>
      <c r="G47" s="282"/>
      <c r="H47" s="288"/>
      <c r="I47" s="282"/>
      <c r="J47" s="286"/>
      <c r="K47" s="282"/>
      <c r="L47" s="286"/>
      <c r="M47" s="282"/>
      <c r="N47" s="288"/>
      <c r="O47" s="282"/>
      <c r="P47" s="286"/>
    </row>
    <row r="48" spans="2:16" x14ac:dyDescent="0.25">
      <c r="B48" s="13"/>
      <c r="C48" s="14"/>
      <c r="D48" s="17" t="s">
        <v>119</v>
      </c>
      <c r="E48" s="282"/>
      <c r="F48" s="286"/>
      <c r="G48" s="282"/>
      <c r="H48" s="288"/>
      <c r="I48" s="282"/>
      <c r="J48" s="286"/>
      <c r="K48" s="282"/>
      <c r="L48" s="286"/>
      <c r="M48" s="282"/>
      <c r="N48" s="288"/>
      <c r="O48" s="282"/>
      <c r="P48" s="286"/>
    </row>
    <row r="49" spans="1:16" x14ac:dyDescent="0.25">
      <c r="B49" s="13"/>
      <c r="C49" s="14"/>
      <c r="D49" s="17" t="s">
        <v>120</v>
      </c>
      <c r="E49" s="282"/>
      <c r="F49" s="279"/>
      <c r="G49" s="282"/>
      <c r="H49" s="280"/>
      <c r="I49" s="282"/>
      <c r="J49" s="279"/>
      <c r="K49" s="282"/>
      <c r="L49" s="279"/>
      <c r="M49" s="282"/>
      <c r="N49" s="280"/>
      <c r="O49" s="282"/>
      <c r="P49" s="279"/>
    </row>
    <row r="50" spans="1:16" s="147" customFormat="1" x14ac:dyDescent="0.25">
      <c r="B50" s="19"/>
      <c r="C50" s="93" t="s">
        <v>14</v>
      </c>
      <c r="D50" s="17" t="s">
        <v>26</v>
      </c>
      <c r="E50" s="282"/>
      <c r="F50" s="281"/>
      <c r="G50" s="282"/>
      <c r="H50" s="287"/>
      <c r="I50" s="282"/>
      <c r="J50" s="281"/>
      <c r="K50" s="282"/>
      <c r="L50" s="281"/>
      <c r="M50" s="282"/>
      <c r="N50" s="287"/>
      <c r="O50" s="282"/>
      <c r="P50" s="281"/>
    </row>
    <row r="51" spans="1:16" s="147" customFormat="1" x14ac:dyDescent="0.25">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309017.90834685822</v>
      </c>
      <c r="N51" s="81">
        <f>N30+N33+N37+N41+N44+N47+N48+N50</f>
        <v>294955.4886237391</v>
      </c>
      <c r="O51" s="80">
        <f>O29+O32-O34+O36-O38+O40+O43-O45+O47+O48-O49+O50</f>
        <v>2168434.0101294108</v>
      </c>
      <c r="P51" s="81">
        <f>P30+P33+P37+P41+P44+P47+P48+P50</f>
        <v>2134047.3633860229</v>
      </c>
    </row>
    <row r="52" spans="1:16" ht="13" thickBot="1" x14ac:dyDescent="0.3">
      <c r="B52" s="159"/>
      <c r="C52" s="40"/>
      <c r="D52" s="161"/>
      <c r="E52" s="264"/>
      <c r="F52" s="265"/>
      <c r="G52" s="264"/>
      <c r="H52" s="266"/>
      <c r="I52" s="264"/>
      <c r="J52" s="265"/>
      <c r="K52" s="264"/>
      <c r="L52" s="265"/>
      <c r="M52" s="264"/>
      <c r="N52" s="266"/>
      <c r="O52" s="264"/>
      <c r="P52" s="265"/>
    </row>
    <row r="53" spans="1:16" x14ac:dyDescent="0.25">
      <c r="B53" s="2"/>
      <c r="C53" s="2"/>
      <c r="D53" s="2"/>
    </row>
    <row r="54" spans="1:16" ht="13" x14ac:dyDescent="0.3">
      <c r="B54" s="51"/>
      <c r="C54" s="51" t="s">
        <v>61</v>
      </c>
      <c r="D54" s="51"/>
    </row>
    <row r="55" spans="1:16" ht="13.15" customHeight="1" x14ac:dyDescent="0.3">
      <c r="B55" s="51"/>
      <c r="C55" s="51"/>
      <c r="D55" s="203" t="s">
        <v>143</v>
      </c>
    </row>
    <row r="56" spans="1:16" ht="13" x14ac:dyDescent="0.3">
      <c r="B56" s="51"/>
      <c r="C56" s="51"/>
      <c r="D56" s="51" t="s">
        <v>72</v>
      </c>
    </row>
    <row r="57" spans="1:16" ht="13.15" customHeight="1" x14ac:dyDescent="0.3">
      <c r="B57" s="51"/>
      <c r="C57" s="51"/>
      <c r="D57" s="51" t="s">
        <v>66</v>
      </c>
      <c r="E57" s="182"/>
    </row>
    <row r="58" spans="1:16" ht="13.15" customHeight="1" x14ac:dyDescent="0.25">
      <c r="B58" s="2"/>
      <c r="C58" s="89"/>
      <c r="D58" s="203" t="s">
        <v>102</v>
      </c>
    </row>
    <row r="59" spans="1:16" ht="13.15" customHeight="1" x14ac:dyDescent="0.25">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8" priority="89" stopIfTrue="1" operator="lessThan">
      <formula>0</formula>
    </cfRule>
  </conditionalFormatting>
  <conditionalFormatting sqref="O49 O45 M45 M49 K45 K49 K40 M40 O40 O38 M38 K38 K34 M34 O34 L41 N41 P41 K32 M32 O32 K36 M36 O36 L33 N33 P33 L37 N37 P37 L44 N44 P44">
    <cfRule type="cellIs" dxfId="27" priority="13" stopIfTrue="1" operator="lessThan">
      <formula>0</formula>
    </cfRule>
  </conditionalFormatting>
  <conditionalFormatting sqref="G22:G25">
    <cfRule type="cellIs" dxfId="26" priority="10" stopIfTrue="1" operator="lessThan">
      <formula>0</formula>
    </cfRule>
  </conditionalFormatting>
  <conditionalFormatting sqref="I22:I25">
    <cfRule type="cellIs" dxfId="25" priority="9" stopIfTrue="1" operator="lessThan">
      <formula>0</formula>
    </cfRule>
  </conditionalFormatting>
  <conditionalFormatting sqref="K22:K25">
    <cfRule type="cellIs" dxfId="24" priority="8" stopIfTrue="1" operator="lessThan">
      <formula>0</formula>
    </cfRule>
  </conditionalFormatting>
  <conditionalFormatting sqref="M22:M25">
    <cfRule type="cellIs" dxfId="23" priority="7" stopIfTrue="1" operator="lessThan">
      <formula>0</formula>
    </cfRule>
  </conditionalFormatting>
  <conditionalFormatting sqref="O22:O25">
    <cfRule type="cellIs" dxfId="22" priority="6" stopIfTrue="1" operator="lessThan">
      <formula>0</formula>
    </cfRule>
  </conditionalFormatting>
  <conditionalFormatting sqref="G29 H30">
    <cfRule type="cellIs" dxfId="21" priority="5" stopIfTrue="1" operator="lessThan">
      <formula>0</formula>
    </cfRule>
  </conditionalFormatting>
  <conditionalFormatting sqref="I29 J30">
    <cfRule type="cellIs" dxfId="20" priority="4" stopIfTrue="1" operator="lessThan">
      <formula>0</formula>
    </cfRule>
  </conditionalFormatting>
  <conditionalFormatting sqref="K29 L30">
    <cfRule type="cellIs" dxfId="19" priority="3" stopIfTrue="1" operator="lessThan">
      <formula>0</formula>
    </cfRule>
  </conditionalFormatting>
  <conditionalFormatting sqref="M29 N30">
    <cfRule type="cellIs" dxfId="18" priority="2" stopIfTrue="1" operator="lessThan">
      <formula>0</formula>
    </cfRule>
  </conditionalFormatting>
  <conditionalFormatting sqref="O29 P30">
    <cfRule type="cellIs" dxfId="17" priority="1" stopIfTrue="1" operator="lessThan">
      <formula>0</formula>
    </cfRule>
  </conditionalFormatting>
  <pageMargins left="0" right="0" top="0" bottom="0" header="0" footer="0"/>
  <pageSetup scale="65"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M87"/>
  <sheetViews>
    <sheetView topLeftCell="A43" zoomScale="80" zoomScaleNormal="80" workbookViewId="0">
      <selection activeCell="F13" sqref="F13"/>
    </sheetView>
  </sheetViews>
  <sheetFormatPr defaultRowHeight="12.5" x14ac:dyDescent="0.25"/>
  <cols>
    <col min="1" max="1" width="1.81640625" style="7" customWidth="1"/>
    <col min="2" max="2" width="60.453125" bestFit="1" customWidth="1"/>
    <col min="3" max="3" width="18.54296875" customWidth="1"/>
  </cols>
  <sheetData>
    <row r="1" spans="2:13" s="7" customFormat="1" ht="13" x14ac:dyDescent="0.3">
      <c r="B1" s="1" t="s">
        <v>144</v>
      </c>
      <c r="D1" s="5"/>
      <c r="E1" s="62"/>
    </row>
    <row r="2" spans="2:13" s="82" customFormat="1" ht="13" x14ac:dyDescent="0.3">
      <c r="B2" s="88" t="s">
        <v>149</v>
      </c>
      <c r="D2" s="360"/>
      <c r="E2" s="361"/>
    </row>
    <row r="3" spans="2:13" s="7" customFormat="1" ht="13" x14ac:dyDescent="0.3">
      <c r="B3" s="1" t="s">
        <v>100</v>
      </c>
    </row>
    <row r="4" spans="2:13" s="7" customFormat="1" x14ac:dyDescent="0.25">
      <c r="B4" s="172"/>
    </row>
    <row r="5" spans="2:13" s="7" customFormat="1" ht="13" x14ac:dyDescent="0.3">
      <c r="B5" s="60" t="s">
        <v>88</v>
      </c>
    </row>
    <row r="6" spans="2:13" s="7" customFormat="1" x14ac:dyDescent="0.25">
      <c r="B6" s="86">
        <f>'Cover Page'!C7</f>
        <v>0</v>
      </c>
      <c r="D6" s="371" t="s">
        <v>127</v>
      </c>
      <c r="E6" s="371"/>
      <c r="F6" s="371"/>
    </row>
    <row r="7" spans="2:13" s="7" customFormat="1" ht="13" x14ac:dyDescent="0.3">
      <c r="B7" s="60" t="s">
        <v>89</v>
      </c>
      <c r="D7" s="371"/>
      <c r="E7" s="371"/>
      <c r="F7" s="371"/>
    </row>
    <row r="8" spans="2:13" s="7" customFormat="1" x14ac:dyDescent="0.25">
      <c r="B8" s="87" t="str">
        <f>'Cover Page'!C8</f>
        <v>Nippon Life Insurance Company of America</v>
      </c>
      <c r="D8" s="371"/>
      <c r="E8" s="371"/>
      <c r="F8" s="371"/>
    </row>
    <row r="9" spans="2:13" s="7" customFormat="1" ht="13" x14ac:dyDescent="0.3">
      <c r="B9" s="61" t="s">
        <v>91</v>
      </c>
      <c r="D9" s="371"/>
      <c r="E9" s="371"/>
      <c r="F9" s="371"/>
    </row>
    <row r="10" spans="2:13" s="7" customFormat="1" x14ac:dyDescent="0.25">
      <c r="B10" s="87" t="str">
        <f>'Cover Page'!C9</f>
        <v>Nippon Life Insurance Company of America</v>
      </c>
      <c r="D10" s="371"/>
      <c r="E10" s="371"/>
      <c r="F10" s="371"/>
    </row>
    <row r="11" spans="2:13" s="7" customFormat="1" ht="13" x14ac:dyDescent="0.3">
      <c r="B11" s="61" t="s">
        <v>86</v>
      </c>
    </row>
    <row r="12" spans="2:13" s="7" customFormat="1" x14ac:dyDescent="0.25">
      <c r="B12" s="87" t="str">
        <f>'Cover Page'!C6</f>
        <v>2021</v>
      </c>
    </row>
    <row r="13" spans="2:13" s="7" customFormat="1" x14ac:dyDescent="0.25"/>
    <row r="14" spans="2:13" s="7" customFormat="1" ht="13" thickBot="1" x14ac:dyDescent="0.3"/>
    <row r="15" spans="2:13" s="56" customFormat="1" ht="13.5" thickBot="1" x14ac:dyDescent="0.35">
      <c r="B15" s="96" t="s">
        <v>75</v>
      </c>
      <c r="C15" s="99" t="s">
        <v>76</v>
      </c>
      <c r="D15" s="372" t="s">
        <v>77</v>
      </c>
      <c r="E15" s="373"/>
      <c r="F15" s="373"/>
      <c r="G15" s="373"/>
      <c r="H15" s="373"/>
      <c r="I15" s="373"/>
      <c r="J15" s="373"/>
      <c r="K15" s="373"/>
      <c r="L15" s="374"/>
      <c r="M15" s="55"/>
    </row>
    <row r="16" spans="2:13" s="57" customFormat="1" ht="13" thickBot="1" x14ac:dyDescent="0.3">
      <c r="B16" s="97">
        <v>1</v>
      </c>
      <c r="C16" s="100">
        <v>2</v>
      </c>
      <c r="D16" s="375">
        <v>3</v>
      </c>
      <c r="E16" s="376"/>
      <c r="F16" s="376"/>
      <c r="G16" s="376"/>
      <c r="H16" s="376"/>
      <c r="I16" s="376"/>
      <c r="J16" s="376"/>
      <c r="K16" s="376"/>
      <c r="L16" s="377"/>
    </row>
    <row r="17" spans="2:13" s="56" customFormat="1" ht="13" x14ac:dyDescent="0.3">
      <c r="B17" s="98" t="s">
        <v>78</v>
      </c>
      <c r="C17" s="255"/>
      <c r="D17" s="378"/>
      <c r="E17" s="379"/>
      <c r="F17" s="379"/>
      <c r="G17" s="379"/>
      <c r="H17" s="379"/>
      <c r="I17" s="379"/>
      <c r="J17" s="379"/>
      <c r="K17" s="379"/>
      <c r="L17" s="380"/>
      <c r="M17" s="55"/>
    </row>
    <row r="18" spans="2:13" s="56" customFormat="1" ht="35.25" customHeight="1" x14ac:dyDescent="0.25">
      <c r="B18" s="58" t="s">
        <v>160</v>
      </c>
      <c r="C18" s="256"/>
      <c r="D18" s="381" t="s">
        <v>176</v>
      </c>
      <c r="E18" s="363"/>
      <c r="F18" s="363"/>
      <c r="G18" s="363"/>
      <c r="H18" s="363"/>
      <c r="I18" s="363"/>
      <c r="J18" s="363"/>
      <c r="K18" s="363"/>
      <c r="L18" s="364"/>
      <c r="M18" s="55"/>
    </row>
    <row r="19" spans="2:13" s="56" customFormat="1" ht="35.25" customHeight="1" x14ac:dyDescent="0.25">
      <c r="B19" s="58"/>
      <c r="C19" s="256"/>
      <c r="D19" s="362"/>
      <c r="E19" s="363"/>
      <c r="F19" s="363"/>
      <c r="G19" s="363"/>
      <c r="H19" s="363"/>
      <c r="I19" s="363"/>
      <c r="J19" s="363"/>
      <c r="K19" s="363"/>
      <c r="L19" s="364"/>
      <c r="M19" s="55"/>
    </row>
    <row r="20" spans="2:13" s="56" customFormat="1" ht="35.25" customHeight="1" x14ac:dyDescent="0.25">
      <c r="B20" s="58"/>
      <c r="C20" s="256"/>
      <c r="D20" s="362" t="s">
        <v>161</v>
      </c>
      <c r="E20" s="363"/>
      <c r="F20" s="363"/>
      <c r="G20" s="363"/>
      <c r="H20" s="363"/>
      <c r="I20" s="363"/>
      <c r="J20" s="363"/>
      <c r="K20" s="363"/>
      <c r="L20" s="364"/>
      <c r="M20" s="55"/>
    </row>
    <row r="21" spans="2:13" s="56" customFormat="1" ht="35.25" customHeight="1" x14ac:dyDescent="0.25">
      <c r="B21" s="58"/>
      <c r="C21" s="256"/>
      <c r="D21" s="362"/>
      <c r="E21" s="363"/>
      <c r="F21" s="363"/>
      <c r="G21" s="363"/>
      <c r="H21" s="363"/>
      <c r="I21" s="363"/>
      <c r="J21" s="363"/>
      <c r="K21" s="363"/>
      <c r="L21" s="364"/>
      <c r="M21" s="55"/>
    </row>
    <row r="22" spans="2:13" s="56" customFormat="1" ht="35.25" customHeight="1" x14ac:dyDescent="0.25">
      <c r="B22" s="58"/>
      <c r="C22" s="256"/>
      <c r="D22" s="362"/>
      <c r="E22" s="363"/>
      <c r="F22" s="363"/>
      <c r="G22" s="363"/>
      <c r="H22" s="363"/>
      <c r="I22" s="363"/>
      <c r="J22" s="363"/>
      <c r="K22" s="363"/>
      <c r="L22" s="364"/>
      <c r="M22" s="55"/>
    </row>
    <row r="23" spans="2:13" s="56" customFormat="1" ht="35.25" customHeight="1" thickBot="1" x14ac:dyDescent="0.3">
      <c r="B23" s="58"/>
      <c r="C23" s="256"/>
      <c r="D23" s="362"/>
      <c r="E23" s="363"/>
      <c r="F23" s="363"/>
      <c r="G23" s="363"/>
      <c r="H23" s="363"/>
      <c r="I23" s="363"/>
      <c r="J23" s="363"/>
      <c r="K23" s="363"/>
      <c r="L23" s="364"/>
      <c r="M23" s="55"/>
    </row>
    <row r="24" spans="2:13" s="56" customFormat="1" ht="13" x14ac:dyDescent="0.3">
      <c r="B24" s="98" t="s">
        <v>79</v>
      </c>
      <c r="C24" s="255"/>
      <c r="D24" s="368"/>
      <c r="E24" s="369"/>
      <c r="F24" s="369"/>
      <c r="G24" s="369"/>
      <c r="H24" s="369"/>
      <c r="I24" s="369"/>
      <c r="J24" s="369"/>
      <c r="K24" s="369"/>
      <c r="L24" s="370"/>
      <c r="M24" s="55"/>
    </row>
    <row r="25" spans="2:13" s="56" customFormat="1" x14ac:dyDescent="0.25">
      <c r="B25" s="101" t="s">
        <v>80</v>
      </c>
      <c r="C25" s="257"/>
      <c r="D25" s="365"/>
      <c r="E25" s="366"/>
      <c r="F25" s="366"/>
      <c r="G25" s="366"/>
      <c r="H25" s="366"/>
      <c r="I25" s="366"/>
      <c r="J25" s="366"/>
      <c r="K25" s="366"/>
      <c r="L25" s="367"/>
      <c r="M25" s="55"/>
    </row>
    <row r="26" spans="2:13" s="56" customFormat="1" ht="35.25" customHeight="1" x14ac:dyDescent="0.25">
      <c r="B26" s="58" t="s">
        <v>162</v>
      </c>
      <c r="C26" s="256"/>
      <c r="D26" s="362" t="s">
        <v>163</v>
      </c>
      <c r="E26" s="363"/>
      <c r="F26" s="363"/>
      <c r="G26" s="363"/>
      <c r="H26" s="363"/>
      <c r="I26" s="363"/>
      <c r="J26" s="363"/>
      <c r="K26" s="363"/>
      <c r="L26" s="364"/>
      <c r="M26" s="55"/>
    </row>
    <row r="27" spans="2:13" s="56" customFormat="1" ht="35.25" customHeight="1" x14ac:dyDescent="0.25">
      <c r="B27" s="58"/>
      <c r="C27" s="256"/>
      <c r="D27" s="362"/>
      <c r="E27" s="363"/>
      <c r="F27" s="363"/>
      <c r="G27" s="363"/>
      <c r="H27" s="363"/>
      <c r="I27" s="363"/>
      <c r="J27" s="363"/>
      <c r="K27" s="363"/>
      <c r="L27" s="364"/>
      <c r="M27" s="55"/>
    </row>
    <row r="28" spans="2:13" s="56" customFormat="1" ht="35.25" customHeight="1" x14ac:dyDescent="0.25">
      <c r="B28" s="58"/>
      <c r="C28" s="256"/>
      <c r="D28" s="362"/>
      <c r="E28" s="363"/>
      <c r="F28" s="363"/>
      <c r="G28" s="363"/>
      <c r="H28" s="363"/>
      <c r="I28" s="363"/>
      <c r="J28" s="363"/>
      <c r="K28" s="363"/>
      <c r="L28" s="364"/>
      <c r="M28" s="55"/>
    </row>
    <row r="29" spans="2:13" s="56" customFormat="1" ht="35.25" customHeight="1" x14ac:dyDescent="0.25">
      <c r="B29" s="58"/>
      <c r="C29" s="258"/>
      <c r="D29" s="362"/>
      <c r="E29" s="363"/>
      <c r="F29" s="363"/>
      <c r="G29" s="363"/>
      <c r="H29" s="363"/>
      <c r="I29" s="363"/>
      <c r="J29" s="363"/>
      <c r="K29" s="363"/>
      <c r="L29" s="364"/>
      <c r="M29" s="55"/>
    </row>
    <row r="30" spans="2:13" s="56" customFormat="1" ht="35.25" customHeight="1" x14ac:dyDescent="0.25">
      <c r="B30" s="58"/>
      <c r="C30" s="258"/>
      <c r="D30" s="362"/>
      <c r="E30" s="363"/>
      <c r="F30" s="363"/>
      <c r="G30" s="363"/>
      <c r="H30" s="363"/>
      <c r="I30" s="363"/>
      <c r="J30" s="363"/>
      <c r="K30" s="363"/>
      <c r="L30" s="364"/>
      <c r="M30" s="55"/>
    </row>
    <row r="31" spans="2:13" s="56" customFormat="1" ht="35.25" customHeight="1" x14ac:dyDescent="0.25">
      <c r="B31" s="58"/>
      <c r="C31" s="259"/>
      <c r="D31" s="362"/>
      <c r="E31" s="363"/>
      <c r="F31" s="363"/>
      <c r="G31" s="363"/>
      <c r="H31" s="363"/>
      <c r="I31" s="363"/>
      <c r="J31" s="363"/>
      <c r="K31" s="363"/>
      <c r="L31" s="364"/>
      <c r="M31" s="55"/>
    </row>
    <row r="32" spans="2:13" s="56" customFormat="1" x14ac:dyDescent="0.25">
      <c r="B32" s="102" t="s">
        <v>81</v>
      </c>
      <c r="C32" s="260"/>
      <c r="D32" s="365"/>
      <c r="E32" s="366"/>
      <c r="F32" s="366"/>
      <c r="G32" s="366"/>
      <c r="H32" s="366"/>
      <c r="I32" s="366"/>
      <c r="J32" s="366"/>
      <c r="K32" s="366"/>
      <c r="L32" s="367"/>
      <c r="M32" s="55"/>
    </row>
    <row r="33" spans="2:13" s="56" customFormat="1" ht="35.25" customHeight="1" x14ac:dyDescent="0.25">
      <c r="B33" s="58" t="s">
        <v>164</v>
      </c>
      <c r="C33" s="256"/>
      <c r="D33" s="362" t="s">
        <v>165</v>
      </c>
      <c r="E33" s="363"/>
      <c r="F33" s="363"/>
      <c r="G33" s="363"/>
      <c r="H33" s="363"/>
      <c r="I33" s="363"/>
      <c r="J33" s="363"/>
      <c r="K33" s="363"/>
      <c r="L33" s="364"/>
      <c r="M33" s="55"/>
    </row>
    <row r="34" spans="2:13" s="56" customFormat="1" ht="35.25" customHeight="1" x14ac:dyDescent="0.25">
      <c r="B34" s="58"/>
      <c r="C34" s="256"/>
      <c r="D34" s="362"/>
      <c r="E34" s="363"/>
      <c r="F34" s="363"/>
      <c r="G34" s="363"/>
      <c r="H34" s="363"/>
      <c r="I34" s="363"/>
      <c r="J34" s="363"/>
      <c r="K34" s="363"/>
      <c r="L34" s="364"/>
      <c r="M34" s="55"/>
    </row>
    <row r="35" spans="2:13" s="56" customFormat="1" ht="35.25" customHeight="1" x14ac:dyDescent="0.25">
      <c r="B35" s="58"/>
      <c r="C35" s="256"/>
      <c r="D35" s="362"/>
      <c r="E35" s="363"/>
      <c r="F35" s="363"/>
      <c r="G35" s="363"/>
      <c r="H35" s="363"/>
      <c r="I35" s="363"/>
      <c r="J35" s="363"/>
      <c r="K35" s="363"/>
      <c r="L35" s="364"/>
      <c r="M35" s="55"/>
    </row>
    <row r="36" spans="2:13" s="56" customFormat="1" ht="35.25" customHeight="1" x14ac:dyDescent="0.25">
      <c r="B36" s="58"/>
      <c r="C36" s="258"/>
      <c r="D36" s="362"/>
      <c r="E36" s="363"/>
      <c r="F36" s="363"/>
      <c r="G36" s="363"/>
      <c r="H36" s="363"/>
      <c r="I36" s="363"/>
      <c r="J36" s="363"/>
      <c r="K36" s="363"/>
      <c r="L36" s="364"/>
      <c r="M36" s="55"/>
    </row>
    <row r="37" spans="2:13" s="56" customFormat="1" ht="35.25" customHeight="1" x14ac:dyDescent="0.25">
      <c r="B37" s="58"/>
      <c r="C37" s="258"/>
      <c r="D37" s="362"/>
      <c r="E37" s="363"/>
      <c r="F37" s="363"/>
      <c r="G37" s="363"/>
      <c r="H37" s="363"/>
      <c r="I37" s="363"/>
      <c r="J37" s="363"/>
      <c r="K37" s="363"/>
      <c r="L37" s="364"/>
      <c r="M37" s="55"/>
    </row>
    <row r="38" spans="2:13" s="56" customFormat="1" ht="35.25" customHeight="1" x14ac:dyDescent="0.25">
      <c r="B38" s="58"/>
      <c r="C38" s="259"/>
      <c r="D38" s="362"/>
      <c r="E38" s="363"/>
      <c r="F38" s="363"/>
      <c r="G38" s="363"/>
      <c r="H38" s="363"/>
      <c r="I38" s="363"/>
      <c r="J38" s="363"/>
      <c r="K38" s="363"/>
      <c r="L38" s="364"/>
      <c r="M38" s="55"/>
    </row>
    <row r="39" spans="2:13" s="56" customFormat="1" x14ac:dyDescent="0.25">
      <c r="B39" s="102" t="s">
        <v>82</v>
      </c>
      <c r="C39" s="260"/>
      <c r="D39" s="365"/>
      <c r="E39" s="366"/>
      <c r="F39" s="366"/>
      <c r="G39" s="366"/>
      <c r="H39" s="366"/>
      <c r="I39" s="366"/>
      <c r="J39" s="366"/>
      <c r="K39" s="366"/>
      <c r="L39" s="367"/>
      <c r="M39" s="55"/>
    </row>
    <row r="40" spans="2:13" s="56" customFormat="1" ht="35.25" customHeight="1" x14ac:dyDescent="0.25">
      <c r="B40" s="58"/>
      <c r="C40" s="256"/>
      <c r="D40" s="362"/>
      <c r="E40" s="363"/>
      <c r="F40" s="363"/>
      <c r="G40" s="363"/>
      <c r="H40" s="363"/>
      <c r="I40" s="363"/>
      <c r="J40" s="363"/>
      <c r="K40" s="363"/>
      <c r="L40" s="364"/>
      <c r="M40" s="55"/>
    </row>
    <row r="41" spans="2:13" s="56" customFormat="1" ht="35.25" customHeight="1" x14ac:dyDescent="0.25">
      <c r="B41" s="58"/>
      <c r="C41" s="256"/>
      <c r="D41" s="362"/>
      <c r="E41" s="363"/>
      <c r="F41" s="363"/>
      <c r="G41" s="363"/>
      <c r="H41" s="363"/>
      <c r="I41" s="363"/>
      <c r="J41" s="363"/>
      <c r="K41" s="363"/>
      <c r="L41" s="364"/>
      <c r="M41" s="55"/>
    </row>
    <row r="42" spans="2:13" s="56" customFormat="1" ht="35.25" customHeight="1" x14ac:dyDescent="0.25">
      <c r="B42" s="58"/>
      <c r="C42" s="256"/>
      <c r="D42" s="362"/>
      <c r="E42" s="363"/>
      <c r="F42" s="363"/>
      <c r="G42" s="363"/>
      <c r="H42" s="363"/>
      <c r="I42" s="363"/>
      <c r="J42" s="363"/>
      <c r="K42" s="363"/>
      <c r="L42" s="364"/>
      <c r="M42" s="55"/>
    </row>
    <row r="43" spans="2:13" s="56" customFormat="1" ht="35.25" customHeight="1" x14ac:dyDescent="0.25">
      <c r="B43" s="58"/>
      <c r="C43" s="258"/>
      <c r="D43" s="362"/>
      <c r="E43" s="363"/>
      <c r="F43" s="363"/>
      <c r="G43" s="363"/>
      <c r="H43" s="363"/>
      <c r="I43" s="363"/>
      <c r="J43" s="363"/>
      <c r="K43" s="363"/>
      <c r="L43" s="364"/>
      <c r="M43" s="55"/>
    </row>
    <row r="44" spans="2:13" s="56" customFormat="1" ht="35.25" customHeight="1" x14ac:dyDescent="0.25">
      <c r="B44" s="58"/>
      <c r="C44" s="258"/>
      <c r="D44" s="362"/>
      <c r="E44" s="363"/>
      <c r="F44" s="363"/>
      <c r="G44" s="363"/>
      <c r="H44" s="363"/>
      <c r="I44" s="363"/>
      <c r="J44" s="363"/>
      <c r="K44" s="363"/>
      <c r="L44" s="364"/>
      <c r="M44" s="55"/>
    </row>
    <row r="45" spans="2:13" s="56" customFormat="1" ht="35.25" customHeight="1" x14ac:dyDescent="0.25">
      <c r="B45" s="58"/>
      <c r="C45" s="259"/>
      <c r="D45" s="362"/>
      <c r="E45" s="363"/>
      <c r="F45" s="363"/>
      <c r="G45" s="363"/>
      <c r="H45" s="363"/>
      <c r="I45" s="363"/>
      <c r="J45" s="363"/>
      <c r="K45" s="363"/>
      <c r="L45" s="364"/>
      <c r="M45" s="55"/>
    </row>
    <row r="46" spans="2:13" s="56" customFormat="1" x14ac:dyDescent="0.25">
      <c r="B46" s="102" t="s">
        <v>83</v>
      </c>
      <c r="C46" s="260"/>
      <c r="D46" s="365"/>
      <c r="E46" s="366"/>
      <c r="F46" s="366"/>
      <c r="G46" s="366"/>
      <c r="H46" s="366"/>
      <c r="I46" s="366"/>
      <c r="J46" s="366"/>
      <c r="K46" s="366"/>
      <c r="L46" s="367"/>
      <c r="M46" s="55"/>
    </row>
    <row r="47" spans="2:13" s="56" customFormat="1" ht="35.25" customHeight="1" x14ac:dyDescent="0.25">
      <c r="B47" s="58" t="s">
        <v>21</v>
      </c>
      <c r="C47" s="256"/>
      <c r="D47" s="362" t="s">
        <v>174</v>
      </c>
      <c r="E47" s="363"/>
      <c r="F47" s="363"/>
      <c r="G47" s="363"/>
      <c r="H47" s="363"/>
      <c r="I47" s="363"/>
      <c r="J47" s="363"/>
      <c r="K47" s="363"/>
      <c r="L47" s="364"/>
      <c r="M47" s="55"/>
    </row>
    <row r="48" spans="2:13" s="56" customFormat="1" ht="35.25" customHeight="1" x14ac:dyDescent="0.25">
      <c r="B48" s="58"/>
      <c r="C48" s="256"/>
      <c r="D48" s="362"/>
      <c r="E48" s="363"/>
      <c r="F48" s="363"/>
      <c r="G48" s="363"/>
      <c r="H48" s="363"/>
      <c r="I48" s="363"/>
      <c r="J48" s="363"/>
      <c r="K48" s="363"/>
      <c r="L48" s="364"/>
      <c r="M48" s="55"/>
    </row>
    <row r="49" spans="2:13" s="56" customFormat="1" ht="35.25" customHeight="1" x14ac:dyDescent="0.25">
      <c r="B49" s="58"/>
      <c r="C49" s="256"/>
      <c r="D49" s="362"/>
      <c r="E49" s="363"/>
      <c r="F49" s="363"/>
      <c r="G49" s="363"/>
      <c r="H49" s="363"/>
      <c r="I49" s="363"/>
      <c r="J49" s="363"/>
      <c r="K49" s="363"/>
      <c r="L49" s="364"/>
      <c r="M49" s="55"/>
    </row>
    <row r="50" spans="2:13" s="56" customFormat="1" ht="35.25" customHeight="1" x14ac:dyDescent="0.25">
      <c r="B50" s="58"/>
      <c r="C50" s="258"/>
      <c r="D50" s="362"/>
      <c r="E50" s="363"/>
      <c r="F50" s="363"/>
      <c r="G50" s="363"/>
      <c r="H50" s="363"/>
      <c r="I50" s="363"/>
      <c r="J50" s="363"/>
      <c r="K50" s="363"/>
      <c r="L50" s="364"/>
      <c r="M50" s="55"/>
    </row>
    <row r="51" spans="2:13" s="56" customFormat="1" ht="35.25" customHeight="1" x14ac:dyDescent="0.25">
      <c r="B51" s="58"/>
      <c r="C51" s="258"/>
      <c r="D51" s="362"/>
      <c r="E51" s="363"/>
      <c r="F51" s="363"/>
      <c r="G51" s="363"/>
      <c r="H51" s="363"/>
      <c r="I51" s="363"/>
      <c r="J51" s="363"/>
      <c r="K51" s="363"/>
      <c r="L51" s="364"/>
      <c r="M51" s="55"/>
    </row>
    <row r="52" spans="2:13" s="56" customFormat="1" ht="35.25" customHeight="1" thickBot="1" x14ac:dyDescent="0.3">
      <c r="B52" s="58"/>
      <c r="C52" s="259"/>
      <c r="D52" s="362"/>
      <c r="E52" s="363"/>
      <c r="F52" s="363"/>
      <c r="G52" s="363"/>
      <c r="H52" s="363"/>
      <c r="I52" s="363"/>
      <c r="J52" s="363"/>
      <c r="K52" s="363"/>
      <c r="L52" s="364"/>
      <c r="M52" s="55"/>
    </row>
    <row r="53" spans="2:13" s="56" customFormat="1" ht="13" x14ac:dyDescent="0.3">
      <c r="B53" s="98" t="s">
        <v>109</v>
      </c>
      <c r="C53" s="255"/>
      <c r="D53" s="368"/>
      <c r="E53" s="369"/>
      <c r="F53" s="369"/>
      <c r="G53" s="369"/>
      <c r="H53" s="369"/>
      <c r="I53" s="369"/>
      <c r="J53" s="369"/>
      <c r="K53" s="369"/>
      <c r="L53" s="370"/>
      <c r="M53" s="55"/>
    </row>
    <row r="54" spans="2:13" s="56" customFormat="1" x14ac:dyDescent="0.25">
      <c r="B54" s="103" t="s">
        <v>110</v>
      </c>
      <c r="C54" s="257"/>
      <c r="D54" s="365"/>
      <c r="E54" s="366"/>
      <c r="F54" s="366"/>
      <c r="G54" s="366"/>
      <c r="H54" s="366"/>
      <c r="I54" s="366"/>
      <c r="J54" s="366"/>
      <c r="K54" s="366"/>
      <c r="L54" s="367"/>
      <c r="M54" s="55"/>
    </row>
    <row r="55" spans="2:13" s="54" customFormat="1" ht="35.25" customHeight="1" x14ac:dyDescent="0.25">
      <c r="B55" s="58" t="s">
        <v>18</v>
      </c>
      <c r="C55" s="261"/>
      <c r="D55" s="362" t="s">
        <v>173</v>
      </c>
      <c r="E55" s="363"/>
      <c r="F55" s="363"/>
      <c r="G55" s="363"/>
      <c r="H55" s="363"/>
      <c r="I55" s="363"/>
      <c r="J55" s="363"/>
      <c r="K55" s="363"/>
      <c r="L55" s="364"/>
      <c r="M55" s="59"/>
    </row>
    <row r="56" spans="2:13" s="54" customFormat="1" ht="35.25" customHeight="1" x14ac:dyDescent="0.25">
      <c r="B56" s="58"/>
      <c r="C56" s="258"/>
      <c r="D56" s="362"/>
      <c r="E56" s="363"/>
      <c r="F56" s="363"/>
      <c r="G56" s="363"/>
      <c r="H56" s="363"/>
      <c r="I56" s="363"/>
      <c r="J56" s="363"/>
      <c r="K56" s="363"/>
      <c r="L56" s="364"/>
      <c r="M56" s="59"/>
    </row>
    <row r="57" spans="2:13" s="54" customFormat="1" ht="35.25" customHeight="1" x14ac:dyDescent="0.25">
      <c r="B57" s="58"/>
      <c r="C57" s="258"/>
      <c r="D57" s="362"/>
      <c r="E57" s="363"/>
      <c r="F57" s="363"/>
      <c r="G57" s="363"/>
      <c r="H57" s="363"/>
      <c r="I57" s="363"/>
      <c r="J57" s="363"/>
      <c r="K57" s="363"/>
      <c r="L57" s="364"/>
      <c r="M57" s="59"/>
    </row>
    <row r="58" spans="2:13" s="54" customFormat="1" ht="35.25" customHeight="1" x14ac:dyDescent="0.25">
      <c r="B58" s="58"/>
      <c r="C58" s="258"/>
      <c r="D58" s="362"/>
      <c r="E58" s="363"/>
      <c r="F58" s="363"/>
      <c r="G58" s="363"/>
      <c r="H58" s="363"/>
      <c r="I58" s="363"/>
      <c r="J58" s="363"/>
      <c r="K58" s="363"/>
      <c r="L58" s="364"/>
      <c r="M58" s="59"/>
    </row>
    <row r="59" spans="2:13" s="54" customFormat="1" ht="35.25" customHeight="1" x14ac:dyDescent="0.25">
      <c r="B59" s="58"/>
      <c r="C59" s="258"/>
      <c r="D59" s="362"/>
      <c r="E59" s="363"/>
      <c r="F59" s="363"/>
      <c r="G59" s="363"/>
      <c r="H59" s="363"/>
      <c r="I59" s="363"/>
      <c r="J59" s="363"/>
      <c r="K59" s="363"/>
      <c r="L59" s="364"/>
      <c r="M59" s="59"/>
    </row>
    <row r="60" spans="2:13" s="54" customFormat="1" ht="35.25" customHeight="1" x14ac:dyDescent="0.25">
      <c r="B60" s="58"/>
      <c r="C60" s="262"/>
      <c r="D60" s="362"/>
      <c r="E60" s="363"/>
      <c r="F60" s="363"/>
      <c r="G60" s="363"/>
      <c r="H60" s="363"/>
      <c r="I60" s="363"/>
      <c r="J60" s="363"/>
      <c r="K60" s="363"/>
      <c r="L60" s="364"/>
      <c r="M60" s="59"/>
    </row>
    <row r="61" spans="2:13" s="56" customFormat="1" x14ac:dyDescent="0.25">
      <c r="B61" s="103" t="s">
        <v>111</v>
      </c>
      <c r="C61" s="257"/>
      <c r="D61" s="365"/>
      <c r="E61" s="366"/>
      <c r="F61" s="366"/>
      <c r="G61" s="366"/>
      <c r="H61" s="366"/>
      <c r="I61" s="366"/>
      <c r="J61" s="366"/>
      <c r="K61" s="366"/>
      <c r="L61" s="367"/>
      <c r="M61" s="55"/>
    </row>
    <row r="62" spans="2:13" s="54" customFormat="1" ht="35.25" customHeight="1" x14ac:dyDescent="0.25">
      <c r="B62" s="58" t="s">
        <v>19</v>
      </c>
      <c r="C62" s="261"/>
      <c r="D62" s="362" t="s">
        <v>166</v>
      </c>
      <c r="E62" s="363"/>
      <c r="F62" s="363"/>
      <c r="G62" s="363"/>
      <c r="H62" s="363"/>
      <c r="I62" s="363"/>
      <c r="J62" s="363"/>
      <c r="K62" s="363"/>
      <c r="L62" s="364"/>
      <c r="M62" s="59"/>
    </row>
    <row r="63" spans="2:13" s="54" customFormat="1" ht="35.25" customHeight="1" x14ac:dyDescent="0.25">
      <c r="B63" s="58"/>
      <c r="C63" s="256"/>
      <c r="D63" s="362"/>
      <c r="E63" s="363"/>
      <c r="F63" s="363"/>
      <c r="G63" s="363"/>
      <c r="H63" s="363"/>
      <c r="I63" s="363"/>
      <c r="J63" s="363"/>
      <c r="K63" s="363"/>
      <c r="L63" s="364"/>
      <c r="M63" s="59"/>
    </row>
    <row r="64" spans="2:13" s="54" customFormat="1" ht="35.25" customHeight="1" x14ac:dyDescent="0.25">
      <c r="B64" s="58"/>
      <c r="C64" s="258"/>
      <c r="D64" s="362"/>
      <c r="E64" s="363"/>
      <c r="F64" s="363"/>
      <c r="G64" s="363"/>
      <c r="H64" s="363"/>
      <c r="I64" s="363"/>
      <c r="J64" s="363"/>
      <c r="K64" s="363"/>
      <c r="L64" s="364"/>
      <c r="M64" s="59"/>
    </row>
    <row r="65" spans="2:13" s="54" customFormat="1" ht="35.25" customHeight="1" x14ac:dyDescent="0.25">
      <c r="B65" s="58"/>
      <c r="C65" s="258"/>
      <c r="D65" s="362"/>
      <c r="E65" s="363"/>
      <c r="F65" s="363"/>
      <c r="G65" s="363"/>
      <c r="H65" s="363"/>
      <c r="I65" s="363"/>
      <c r="J65" s="363"/>
      <c r="K65" s="363"/>
      <c r="L65" s="364"/>
      <c r="M65" s="59"/>
    </row>
    <row r="66" spans="2:13" s="54" customFormat="1" ht="35.25" customHeight="1" x14ac:dyDescent="0.25">
      <c r="B66" s="58"/>
      <c r="C66" s="258"/>
      <c r="D66" s="362"/>
      <c r="E66" s="363"/>
      <c r="F66" s="363"/>
      <c r="G66" s="363"/>
      <c r="H66" s="363"/>
      <c r="I66" s="363"/>
      <c r="J66" s="363"/>
      <c r="K66" s="363"/>
      <c r="L66" s="364"/>
      <c r="M66" s="59"/>
    </row>
    <row r="67" spans="2:13" s="54" customFormat="1" ht="35.25" customHeight="1" x14ac:dyDescent="0.25">
      <c r="B67" s="58"/>
      <c r="C67" s="262"/>
      <c r="D67" s="362"/>
      <c r="E67" s="363"/>
      <c r="F67" s="363"/>
      <c r="G67" s="363"/>
      <c r="H67" s="363"/>
      <c r="I67" s="363"/>
      <c r="J67" s="363"/>
      <c r="K67" s="363"/>
      <c r="L67" s="364"/>
      <c r="M67" s="59"/>
    </row>
    <row r="68" spans="2:13" s="56" customFormat="1" x14ac:dyDescent="0.25">
      <c r="B68" s="103" t="s">
        <v>112</v>
      </c>
      <c r="C68" s="257"/>
      <c r="D68" s="365"/>
      <c r="E68" s="366"/>
      <c r="F68" s="366"/>
      <c r="G68" s="366"/>
      <c r="H68" s="366"/>
      <c r="I68" s="366"/>
      <c r="J68" s="366"/>
      <c r="K68" s="366"/>
      <c r="L68" s="367"/>
      <c r="M68" s="55"/>
    </row>
    <row r="69" spans="2:13" s="54" customFormat="1" ht="35.25" customHeight="1" x14ac:dyDescent="0.25">
      <c r="B69" s="58" t="s">
        <v>22</v>
      </c>
      <c r="C69" s="261"/>
      <c r="D69" s="362" t="s">
        <v>167</v>
      </c>
      <c r="E69" s="363"/>
      <c r="F69" s="363"/>
      <c r="G69" s="363"/>
      <c r="H69" s="363"/>
      <c r="I69" s="363"/>
      <c r="J69" s="363"/>
      <c r="K69" s="363"/>
      <c r="L69" s="364"/>
      <c r="M69" s="59"/>
    </row>
    <row r="70" spans="2:13" s="54" customFormat="1" ht="35.25" customHeight="1" x14ac:dyDescent="0.25">
      <c r="B70" s="58"/>
      <c r="C70" s="256"/>
      <c r="D70" s="362"/>
      <c r="E70" s="363"/>
      <c r="F70" s="363"/>
      <c r="G70" s="363"/>
      <c r="H70" s="363"/>
      <c r="I70" s="363"/>
      <c r="J70" s="363"/>
      <c r="K70" s="363"/>
      <c r="L70" s="364"/>
      <c r="M70" s="59"/>
    </row>
    <row r="71" spans="2:13" s="54" customFormat="1" ht="35.25" customHeight="1" x14ac:dyDescent="0.25">
      <c r="B71" s="58"/>
      <c r="C71" s="258"/>
      <c r="D71" s="362"/>
      <c r="E71" s="363"/>
      <c r="F71" s="363"/>
      <c r="G71" s="363"/>
      <c r="H71" s="363"/>
      <c r="I71" s="363"/>
      <c r="J71" s="363"/>
      <c r="K71" s="363"/>
      <c r="L71" s="364"/>
      <c r="M71" s="59"/>
    </row>
    <row r="72" spans="2:13" s="54" customFormat="1" ht="35.25" customHeight="1" x14ac:dyDescent="0.25">
      <c r="B72" s="58"/>
      <c r="C72" s="258"/>
      <c r="D72" s="362"/>
      <c r="E72" s="363"/>
      <c r="F72" s="363"/>
      <c r="G72" s="363"/>
      <c r="H72" s="363"/>
      <c r="I72" s="363"/>
      <c r="J72" s="363"/>
      <c r="K72" s="363"/>
      <c r="L72" s="364"/>
      <c r="M72" s="59"/>
    </row>
    <row r="73" spans="2:13" s="54" customFormat="1" ht="35.25" customHeight="1" x14ac:dyDescent="0.25">
      <c r="B73" s="58"/>
      <c r="C73" s="258"/>
      <c r="D73" s="362"/>
      <c r="E73" s="363"/>
      <c r="F73" s="363"/>
      <c r="G73" s="363"/>
      <c r="H73" s="363"/>
      <c r="I73" s="363"/>
      <c r="J73" s="363"/>
      <c r="K73" s="363"/>
      <c r="L73" s="364"/>
      <c r="M73" s="59"/>
    </row>
    <row r="74" spans="2:13" s="54" customFormat="1" ht="35.25" customHeight="1" x14ac:dyDescent="0.25">
      <c r="B74" s="58"/>
      <c r="C74" s="262"/>
      <c r="D74" s="362"/>
      <c r="E74" s="363"/>
      <c r="F74" s="363"/>
      <c r="G74" s="363"/>
      <c r="H74" s="363"/>
      <c r="I74" s="363"/>
      <c r="J74" s="363"/>
      <c r="K74" s="363"/>
      <c r="L74" s="364"/>
      <c r="M74" s="59"/>
    </row>
    <row r="75" spans="2:13" s="56" customFormat="1" x14ac:dyDescent="0.25">
      <c r="B75" s="103" t="s">
        <v>130</v>
      </c>
      <c r="C75" s="257"/>
      <c r="D75" s="365"/>
      <c r="E75" s="366"/>
      <c r="F75" s="366"/>
      <c r="G75" s="366"/>
      <c r="H75" s="366"/>
      <c r="I75" s="366"/>
      <c r="J75" s="366"/>
      <c r="K75" s="366"/>
      <c r="L75" s="367"/>
      <c r="M75" s="55"/>
    </row>
    <row r="76" spans="2:13" s="54" customFormat="1" ht="35.25" customHeight="1" x14ac:dyDescent="0.25">
      <c r="B76" s="58" t="s">
        <v>20</v>
      </c>
      <c r="C76" s="261"/>
      <c r="D76" s="362" t="s">
        <v>172</v>
      </c>
      <c r="E76" s="363"/>
      <c r="F76" s="363"/>
      <c r="G76" s="363"/>
      <c r="H76" s="363"/>
      <c r="I76" s="363"/>
      <c r="J76" s="363"/>
      <c r="K76" s="363"/>
      <c r="L76" s="364"/>
      <c r="M76" s="59"/>
    </row>
    <row r="77" spans="2:13" s="54" customFormat="1" ht="35.25" customHeight="1" x14ac:dyDescent="0.25">
      <c r="B77" s="58" t="s">
        <v>168</v>
      </c>
      <c r="C77" s="256"/>
      <c r="D77" s="362"/>
      <c r="E77" s="363"/>
      <c r="F77" s="363"/>
      <c r="G77" s="363"/>
      <c r="H77" s="363"/>
      <c r="I77" s="363"/>
      <c r="J77" s="363"/>
      <c r="K77" s="363"/>
      <c r="L77" s="364"/>
      <c r="M77" s="59"/>
    </row>
    <row r="78" spans="2:13" s="54" customFormat="1" ht="35.25" customHeight="1" x14ac:dyDescent="0.25">
      <c r="B78" s="58" t="s">
        <v>169</v>
      </c>
      <c r="C78" s="258"/>
      <c r="D78" s="362"/>
      <c r="E78" s="363"/>
      <c r="F78" s="363"/>
      <c r="G78" s="363"/>
      <c r="H78" s="363"/>
      <c r="I78" s="363"/>
      <c r="J78" s="363"/>
      <c r="K78" s="363"/>
      <c r="L78" s="364"/>
      <c r="M78" s="59"/>
    </row>
    <row r="79" spans="2:13" s="54" customFormat="1" ht="35.25" customHeight="1" x14ac:dyDescent="0.25">
      <c r="B79" s="58"/>
      <c r="C79" s="258"/>
      <c r="D79" s="362"/>
      <c r="E79" s="363"/>
      <c r="F79" s="363"/>
      <c r="G79" s="363"/>
      <c r="H79" s="363"/>
      <c r="I79" s="363"/>
      <c r="J79" s="363"/>
      <c r="K79" s="363"/>
      <c r="L79" s="364"/>
      <c r="M79" s="59"/>
    </row>
    <row r="80" spans="2:13" s="54" customFormat="1" ht="35.25" customHeight="1" x14ac:dyDescent="0.25">
      <c r="B80" s="58"/>
      <c r="C80" s="258"/>
      <c r="D80" s="362"/>
      <c r="E80" s="363"/>
      <c r="F80" s="363"/>
      <c r="G80" s="363"/>
      <c r="H80" s="363"/>
      <c r="I80" s="363"/>
      <c r="J80" s="363"/>
      <c r="K80" s="363"/>
      <c r="L80" s="364"/>
      <c r="M80" s="59"/>
    </row>
    <row r="81" spans="2:13" s="54" customFormat="1" ht="35.25" customHeight="1" thickBot="1" x14ac:dyDescent="0.3">
      <c r="B81" s="58"/>
      <c r="C81" s="263"/>
      <c r="D81" s="362"/>
      <c r="E81" s="363"/>
      <c r="F81" s="363"/>
      <c r="G81" s="363"/>
      <c r="H81" s="363"/>
      <c r="I81" s="363"/>
      <c r="J81" s="363"/>
      <c r="K81" s="363"/>
      <c r="L81" s="364"/>
      <c r="M81" s="59"/>
    </row>
    <row r="82" spans="2:13" s="56" customFormat="1" x14ac:dyDescent="0.25"/>
    <row r="83" spans="2:13" s="56" customFormat="1" ht="13" x14ac:dyDescent="0.3">
      <c r="B83" s="51" t="s">
        <v>61</v>
      </c>
      <c r="C83" s="51"/>
    </row>
    <row r="84" spans="2:13" s="56" customFormat="1" ht="13" x14ac:dyDescent="0.25">
      <c r="B84" s="330" t="s">
        <v>143</v>
      </c>
      <c r="C84" s="330"/>
    </row>
    <row r="85" spans="2:13" s="56" customFormat="1" ht="13" x14ac:dyDescent="0.3">
      <c r="B85" s="51" t="s">
        <v>71</v>
      </c>
      <c r="C85" s="104"/>
    </row>
    <row r="86" spans="2:13" s="56" customFormat="1" ht="13" x14ac:dyDescent="0.3">
      <c r="B86" s="51" t="s">
        <v>66</v>
      </c>
      <c r="C86" s="104"/>
    </row>
    <row r="87" spans="2:13" s="56" customFormat="1" ht="13" x14ac:dyDescent="0.25">
      <c r="B87" s="330" t="s">
        <v>102</v>
      </c>
      <c r="C87" s="330"/>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sheetPr>
  <dimension ref="A1:AE42"/>
  <sheetViews>
    <sheetView topLeftCell="D6" zoomScale="96" zoomScaleNormal="96" workbookViewId="0">
      <selection activeCell="U21" sqref="U21:AB33"/>
    </sheetView>
  </sheetViews>
  <sheetFormatPr defaultColWidth="9.26953125" defaultRowHeight="12.5" x14ac:dyDescent="0.25"/>
  <cols>
    <col min="1" max="1" width="1.7265625" style="149" customWidth="1"/>
    <col min="2" max="2" width="6" style="137" customWidth="1"/>
    <col min="3" max="3" width="5.26953125" style="137" customWidth="1"/>
    <col min="4" max="4" width="51.54296875" style="137" customWidth="1"/>
    <col min="5" max="5" width="13" style="137" hidden="1" customWidth="1"/>
    <col min="6" max="6" width="15.1796875" style="137" hidden="1" customWidth="1"/>
    <col min="7" max="8" width="16.26953125" style="137" hidden="1" customWidth="1"/>
    <col min="9" max="10" width="13" style="137" hidden="1" customWidth="1"/>
    <col min="11" max="12" width="16.26953125" style="137" hidden="1" customWidth="1"/>
    <col min="13" max="13" width="14.54296875" style="137" hidden="1" customWidth="1"/>
    <col min="14" max="14" width="14.54296875" style="148" hidden="1" customWidth="1"/>
    <col min="15" max="16" width="16.26953125" style="137" hidden="1" customWidth="1"/>
    <col min="17" max="18" width="14.54296875" style="137" hidden="1" customWidth="1"/>
    <col min="19" max="20" width="16.26953125" style="137" hidden="1" customWidth="1"/>
    <col min="21" max="21" width="14.54296875" style="137" bestFit="1" customWidth="1"/>
    <col min="22" max="22" width="11.81640625" style="137" customWidth="1"/>
    <col min="23" max="23" width="10.7265625" style="137" customWidth="1"/>
    <col min="24" max="24" width="11.7265625" style="137" customWidth="1"/>
    <col min="25" max="25" width="16.26953125" style="137" bestFit="1" customWidth="1"/>
    <col min="26" max="26" width="16.26953125" style="148" bestFit="1" customWidth="1"/>
    <col min="27" max="27" width="17.453125" style="137" customWidth="1"/>
    <col min="28" max="28" width="14.1796875" style="137" customWidth="1"/>
    <col min="29" max="30" width="9.26953125" style="137"/>
    <col min="31" max="31" width="11" style="137" bestFit="1" customWidth="1"/>
    <col min="32" max="16384" width="9.26953125" style="137"/>
  </cols>
  <sheetData>
    <row r="1" spans="2:28" ht="13" x14ac:dyDescent="0.3">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ht="13" x14ac:dyDescent="0.3">
      <c r="B2" s="88" t="s">
        <v>149</v>
      </c>
      <c r="C2" s="62"/>
      <c r="D2" s="62"/>
      <c r="E2" s="51"/>
      <c r="F2" s="383" t="s">
        <v>62</v>
      </c>
      <c r="G2" s="383"/>
      <c r="H2" s="150"/>
      <c r="I2" s="355" t="s">
        <v>62</v>
      </c>
      <c r="J2" s="355"/>
      <c r="K2" s="355" t="s">
        <v>62</v>
      </c>
      <c r="L2" s="355"/>
      <c r="M2" s="355"/>
      <c r="N2" s="355"/>
      <c r="Q2" s="156"/>
      <c r="R2" s="355" t="s">
        <v>62</v>
      </c>
      <c r="S2" s="355"/>
      <c r="T2" s="150"/>
      <c r="U2" s="355" t="s">
        <v>62</v>
      </c>
      <c r="V2" s="355"/>
      <c r="W2" s="355" t="s">
        <v>62</v>
      </c>
      <c r="X2" s="355"/>
      <c r="Y2" s="355"/>
      <c r="Z2" s="355"/>
    </row>
    <row r="3" spans="2:28" ht="13" x14ac:dyDescent="0.3">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ht="13" x14ac:dyDescent="0.3">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ht="13" x14ac:dyDescent="0.3">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ht="13" x14ac:dyDescent="0.3">
      <c r="B6" s="335">
        <f>'Cover Page'!C7</f>
        <v>0</v>
      </c>
      <c r="C6" s="332"/>
      <c r="D6" s="332"/>
      <c r="E6" s="299"/>
      <c r="F6" s="382" t="s">
        <v>128</v>
      </c>
      <c r="G6" s="371"/>
      <c r="H6" s="147"/>
      <c r="I6" s="147"/>
      <c r="J6" s="147"/>
      <c r="K6" s="136"/>
      <c r="L6" s="136"/>
      <c r="M6" s="136"/>
      <c r="N6" s="147"/>
      <c r="O6" s="149"/>
      <c r="P6" s="147"/>
      <c r="Q6" s="177"/>
      <c r="R6" s="147"/>
      <c r="S6" s="147"/>
      <c r="T6" s="147"/>
      <c r="U6" s="147"/>
      <c r="V6" s="147"/>
      <c r="W6" s="136"/>
      <c r="X6" s="136"/>
      <c r="Y6" s="136"/>
      <c r="Z6" s="147"/>
      <c r="AA6" s="149"/>
      <c r="AB6" s="147"/>
    </row>
    <row r="7" spans="2:28" ht="13" x14ac:dyDescent="0.3">
      <c r="B7" s="60" t="s">
        <v>89</v>
      </c>
      <c r="C7" s="50"/>
      <c r="D7" s="3"/>
      <c r="E7" s="299"/>
      <c r="F7" s="371"/>
      <c r="G7" s="371"/>
      <c r="H7" s="147"/>
      <c r="I7" s="147"/>
      <c r="J7" s="147"/>
      <c r="K7" s="136"/>
      <c r="L7" s="136"/>
      <c r="M7" s="136"/>
      <c r="N7" s="147"/>
      <c r="O7" s="149"/>
      <c r="P7" s="147"/>
      <c r="Q7" s="177"/>
      <c r="R7" s="147"/>
      <c r="S7" s="147"/>
      <c r="T7" s="147"/>
      <c r="U7" s="9"/>
      <c r="V7" s="147"/>
      <c r="W7" s="136"/>
      <c r="X7" s="136"/>
      <c r="Y7" s="136"/>
      <c r="Z7" s="147"/>
      <c r="AA7" s="149"/>
      <c r="AB7" s="147"/>
    </row>
    <row r="8" spans="2:28" ht="13" x14ac:dyDescent="0.3">
      <c r="B8" s="333" t="str">
        <f>'Cover Page'!C8</f>
        <v>Nippon Life Insurance Company of America</v>
      </c>
      <c r="C8" s="332"/>
      <c r="D8" s="332"/>
      <c r="E8" s="299"/>
      <c r="F8" s="371"/>
      <c r="G8" s="371"/>
      <c r="H8" s="147"/>
      <c r="I8" s="147"/>
      <c r="J8" s="147"/>
      <c r="K8" s="136"/>
      <c r="L8" s="136"/>
      <c r="M8" s="136"/>
      <c r="N8" s="147"/>
      <c r="O8" s="149"/>
      <c r="P8" s="147"/>
      <c r="Q8" s="177"/>
      <c r="R8" s="147"/>
      <c r="S8" s="147"/>
      <c r="T8" s="147"/>
      <c r="U8" s="147"/>
      <c r="V8" s="147"/>
      <c r="W8" s="136"/>
      <c r="X8" s="136"/>
      <c r="Y8" s="136"/>
      <c r="Z8" s="147"/>
      <c r="AA8" s="149"/>
      <c r="AB8" s="147"/>
    </row>
    <row r="9" spans="2:28" ht="13" x14ac:dyDescent="0.3">
      <c r="B9" s="61" t="s">
        <v>91</v>
      </c>
      <c r="C9" s="50"/>
      <c r="D9" s="3"/>
      <c r="E9" s="299"/>
      <c r="F9" s="371"/>
      <c r="G9" s="371"/>
      <c r="H9" s="147"/>
      <c r="I9" s="147"/>
      <c r="J9" s="147"/>
      <c r="K9" s="136"/>
      <c r="L9" s="136"/>
      <c r="M9" s="136"/>
      <c r="N9" s="147"/>
      <c r="O9" s="149"/>
      <c r="P9" s="147"/>
      <c r="Q9" s="177"/>
      <c r="R9" s="147"/>
      <c r="S9" s="147"/>
      <c r="T9" s="147"/>
      <c r="U9" s="147"/>
      <c r="V9" s="147"/>
      <c r="W9" s="136"/>
      <c r="X9" s="136"/>
      <c r="Y9" s="136"/>
      <c r="Z9" s="147"/>
      <c r="AA9" s="149"/>
      <c r="AB9" s="147"/>
    </row>
    <row r="10" spans="2:28" ht="13" x14ac:dyDescent="0.3">
      <c r="B10" s="333" t="str">
        <f>'Cover Page'!C9</f>
        <v>Nippon Life Insurance Company of America</v>
      </c>
      <c r="C10" s="332"/>
      <c r="D10" s="332"/>
      <c r="E10" s="299"/>
      <c r="F10" s="371"/>
      <c r="G10" s="371"/>
      <c r="H10" s="147"/>
      <c r="I10" s="147"/>
      <c r="J10" s="147"/>
      <c r="K10" s="136"/>
      <c r="L10" s="136"/>
      <c r="M10" s="136"/>
      <c r="N10" s="147"/>
      <c r="O10" s="149"/>
      <c r="P10" s="147"/>
      <c r="Q10" s="177"/>
      <c r="R10" s="147"/>
      <c r="S10" s="147"/>
      <c r="T10" s="147"/>
      <c r="U10" s="147"/>
      <c r="V10" s="147"/>
      <c r="W10" s="136"/>
      <c r="X10" s="136"/>
      <c r="Y10" s="136"/>
      <c r="Z10" s="147"/>
      <c r="AA10" s="149"/>
      <c r="AB10" s="147"/>
    </row>
    <row r="11" spans="2:28" ht="13" x14ac:dyDescent="0.3">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ht="13" x14ac:dyDescent="0.3">
      <c r="B12" s="333" t="str">
        <f>'Cover Page'!C6</f>
        <v>2021</v>
      </c>
      <c r="C12" s="332"/>
      <c r="D12" s="332"/>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5">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 thickBot="1" x14ac:dyDescent="0.3">
      <c r="B14" s="302"/>
      <c r="C14" s="302"/>
      <c r="D14" s="302"/>
    </row>
    <row r="15" spans="2:28" ht="13.5" thickBot="1" x14ac:dyDescent="0.35">
      <c r="B15" s="3"/>
      <c r="C15" s="3"/>
      <c r="D15" s="3"/>
      <c r="E15" s="386" t="s">
        <v>33</v>
      </c>
      <c r="F15" s="387"/>
      <c r="G15" s="387"/>
      <c r="H15" s="387"/>
      <c r="I15" s="387"/>
      <c r="J15" s="387"/>
      <c r="K15" s="387"/>
      <c r="L15" s="387"/>
      <c r="M15" s="387"/>
      <c r="N15" s="387"/>
      <c r="O15" s="387"/>
      <c r="P15" s="388"/>
      <c r="Q15" s="386" t="s">
        <v>33</v>
      </c>
      <c r="R15" s="387"/>
      <c r="S15" s="387"/>
      <c r="T15" s="387"/>
      <c r="U15" s="387"/>
      <c r="V15" s="387"/>
      <c r="W15" s="387"/>
      <c r="X15" s="387"/>
      <c r="Y15" s="387"/>
      <c r="Z15" s="387"/>
      <c r="AA15" s="387"/>
      <c r="AB15" s="388"/>
    </row>
    <row r="16" spans="2:28" ht="13" thickBot="1" x14ac:dyDescent="0.3">
      <c r="B16" s="3"/>
      <c r="C16" s="3"/>
      <c r="D16" s="3"/>
      <c r="E16" s="393" t="s">
        <v>107</v>
      </c>
      <c r="F16" s="394"/>
      <c r="G16" s="394"/>
      <c r="H16" s="394"/>
      <c r="I16" s="394"/>
      <c r="J16" s="394"/>
      <c r="K16" s="394"/>
      <c r="L16" s="394"/>
      <c r="M16" s="394"/>
      <c r="N16" s="394"/>
      <c r="O16" s="394"/>
      <c r="P16" s="395"/>
      <c r="Q16" s="393" t="s">
        <v>108</v>
      </c>
      <c r="R16" s="394"/>
      <c r="S16" s="394"/>
      <c r="T16" s="394"/>
      <c r="U16" s="394"/>
      <c r="V16" s="394"/>
      <c r="W16" s="394"/>
      <c r="X16" s="394"/>
      <c r="Y16" s="394"/>
      <c r="Z16" s="394"/>
      <c r="AA16" s="394"/>
      <c r="AB16" s="395"/>
    </row>
    <row r="17" spans="1:31" ht="13.5" thickBot="1" x14ac:dyDescent="0.35">
      <c r="B17" s="3"/>
      <c r="C17" s="3"/>
      <c r="D17" s="3"/>
      <c r="E17" s="389" t="s">
        <v>8</v>
      </c>
      <c r="F17" s="357"/>
      <c r="G17" s="357"/>
      <c r="H17" s="357"/>
      <c r="I17" s="389" t="s">
        <v>9</v>
      </c>
      <c r="J17" s="357"/>
      <c r="K17" s="357"/>
      <c r="L17" s="357"/>
      <c r="M17" s="390" t="s">
        <v>10</v>
      </c>
      <c r="N17" s="391"/>
      <c r="O17" s="391"/>
      <c r="P17" s="392"/>
      <c r="Q17" s="389" t="s">
        <v>8</v>
      </c>
      <c r="R17" s="357"/>
      <c r="S17" s="357"/>
      <c r="T17" s="357"/>
      <c r="U17" s="389" t="s">
        <v>9</v>
      </c>
      <c r="V17" s="357"/>
      <c r="W17" s="357"/>
      <c r="X17" s="357"/>
      <c r="Y17" s="390" t="s">
        <v>10</v>
      </c>
      <c r="Z17" s="391"/>
      <c r="AA17" s="391"/>
      <c r="AB17" s="392"/>
    </row>
    <row r="18" spans="1:31" ht="36" customHeight="1" thickBot="1" x14ac:dyDescent="0.3">
      <c r="A18" s="151"/>
      <c r="B18" s="336" t="s">
        <v>70</v>
      </c>
      <c r="C18" s="337"/>
      <c r="D18" s="337"/>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31" s="149" customFormat="1" ht="13" thickBot="1" x14ac:dyDescent="0.3">
      <c r="B19" s="384"/>
      <c r="C19" s="385"/>
      <c r="D19" s="385"/>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31" x14ac:dyDescent="0.25">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31" s="149" customFormat="1" x14ac:dyDescent="0.25">
      <c r="B21" s="116"/>
      <c r="C21" s="14">
        <v>1.1000000000000001</v>
      </c>
      <c r="D21" s="117" t="s">
        <v>45</v>
      </c>
      <c r="E21" s="196"/>
      <c r="F21" s="53"/>
      <c r="G21" s="232"/>
      <c r="H21" s="233"/>
      <c r="I21" s="196"/>
      <c r="J21" s="53"/>
      <c r="K21" s="232"/>
      <c r="L21" s="233"/>
      <c r="M21" s="196"/>
      <c r="N21" s="53"/>
      <c r="O21" s="232"/>
      <c r="P21" s="233"/>
      <c r="Q21" s="196"/>
      <c r="R21" s="53"/>
      <c r="S21" s="232"/>
      <c r="T21" s="233"/>
      <c r="U21" s="53">
        <v>305056.29304124345</v>
      </c>
      <c r="V21" s="53">
        <v>308584.20011108316</v>
      </c>
      <c r="W21" s="232"/>
      <c r="X21" s="233"/>
      <c r="Y21" s="319">
        <v>4612518.848840123</v>
      </c>
      <c r="Z21" s="319">
        <v>2789485.3010503054</v>
      </c>
      <c r="AA21" s="232"/>
      <c r="AB21" s="233"/>
    </row>
    <row r="22" spans="1:31" s="149" customFormat="1" ht="25" x14ac:dyDescent="0.25">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68">
        <v>337801.44920188456</v>
      </c>
      <c r="V22" s="68">
        <v>323600.27466622239</v>
      </c>
      <c r="W22" s="76">
        <f>'Pt 1 Summary of Data'!N24</f>
        <v>294955.4886237391</v>
      </c>
      <c r="X22" s="77">
        <f>SUM(U22:W22)</f>
        <v>956357.21249184606</v>
      </c>
      <c r="Y22" s="303">
        <v>4712688.2955904528</v>
      </c>
      <c r="Z22" s="68">
        <v>2840915.555098902</v>
      </c>
      <c r="AA22" s="76">
        <f>'Pt 1 Summary of Data'!P24</f>
        <v>2134047.3633860229</v>
      </c>
      <c r="AB22" s="77">
        <f>SUM(Y22:AA22)</f>
        <v>9687651.2140753791</v>
      </c>
      <c r="AE22" s="320"/>
    </row>
    <row r="23" spans="1:31" x14ac:dyDescent="0.25">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337801.44920188456</v>
      </c>
      <c r="V23" s="78">
        <f>SUM(V$22:V$22)</f>
        <v>323600.27466622239</v>
      </c>
      <c r="W23" s="78">
        <f>SUM(W$22:W$22)</f>
        <v>294955.4886237391</v>
      </c>
      <c r="X23" s="77">
        <f>SUM(U23:W23)</f>
        <v>956357.21249184606</v>
      </c>
      <c r="Y23" s="78">
        <f>SUM(Y$22:Y$22)</f>
        <v>4712688.2955904528</v>
      </c>
      <c r="Z23" s="78">
        <f>SUM(Z$22:Z$22)</f>
        <v>2840915.555098902</v>
      </c>
      <c r="AA23" s="78">
        <f>SUM(AA$22:AA$22)</f>
        <v>2134047.3633860229</v>
      </c>
      <c r="AB23" s="77">
        <f>SUM(Y23:AA23)</f>
        <v>9687651.2140753791</v>
      </c>
    </row>
    <row r="24" spans="1:31" x14ac:dyDescent="0.25">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31" x14ac:dyDescent="0.25">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31" x14ac:dyDescent="0.25">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486916.68393469846</v>
      </c>
      <c r="V26" s="197">
        <v>653190.02085554984</v>
      </c>
      <c r="W26" s="79">
        <f>'Pt 1 Summary of Data'!N21</f>
        <v>477330.09333526326</v>
      </c>
      <c r="X26" s="77">
        <f>SUM(U26:W26)</f>
        <v>1617436.7981255115</v>
      </c>
      <c r="Y26" s="68">
        <v>6188561.2979229642</v>
      </c>
      <c r="Z26" s="68">
        <v>5012969.54338824</v>
      </c>
      <c r="AA26" s="79">
        <f>'Pt 1 Summary of Data'!P21</f>
        <v>3408018.2863762714</v>
      </c>
      <c r="AB26" s="77">
        <f>SUM(Y26:AA26)</f>
        <v>14609549.127687477</v>
      </c>
    </row>
    <row r="27" spans="1:31" s="149" customFormat="1" ht="25" x14ac:dyDescent="0.25">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28961.702717974691</v>
      </c>
      <c r="V27" s="197">
        <v>57991.396154223803</v>
      </c>
      <c r="W27" s="79">
        <f>'Pt 1 Summary of Data'!N35</f>
        <v>24559.442028433245</v>
      </c>
      <c r="X27" s="77">
        <f>SUM(U27:W27)</f>
        <v>111512.54090063173</v>
      </c>
      <c r="Y27" s="68">
        <v>182717.74543653621</v>
      </c>
      <c r="Z27" s="68">
        <v>370014.29556568654</v>
      </c>
      <c r="AA27" s="79">
        <f>'Pt 1 Summary of Data'!P35</f>
        <v>197515.70078296837</v>
      </c>
      <c r="AB27" s="77">
        <f>SUM(Y27:AA27)</f>
        <v>750247.74178519123</v>
      </c>
    </row>
    <row r="28" spans="1:31" x14ac:dyDescent="0.25">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457954.9812167238</v>
      </c>
      <c r="V28" s="79">
        <f t="shared" si="0"/>
        <v>595198.62470132601</v>
      </c>
      <c r="W28" s="79">
        <f t="shared" si="0"/>
        <v>452770.65130683</v>
      </c>
      <c r="X28" s="70">
        <f>X$26-X$27</f>
        <v>1505924.2572248797</v>
      </c>
      <c r="Y28" s="79">
        <f>Y$26-Y$27</f>
        <v>6005843.5524864281</v>
      </c>
      <c r="Z28" s="79">
        <f>Z$26-Z$27</f>
        <v>4642955.2478225539</v>
      </c>
      <c r="AA28" s="79">
        <f t="shared" si="0"/>
        <v>3210502.5855933032</v>
      </c>
      <c r="AB28" s="70">
        <f>AB$26-AB$27</f>
        <v>13859301.385902286</v>
      </c>
    </row>
    <row r="29" spans="1:31" x14ac:dyDescent="0.25">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31" s="149" customFormat="1" ht="13" x14ac:dyDescent="0.25">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318">
        <v>811.08333333333337</v>
      </c>
      <c r="V30" s="318">
        <v>1135.0833333333333</v>
      </c>
      <c r="W30" s="140">
        <f>'Pt 1 Summary of Data'!N49</f>
        <v>855</v>
      </c>
      <c r="X30" s="139">
        <f>SUM(U30:W30)</f>
        <v>2801.1666666666665</v>
      </c>
      <c r="Y30" s="285">
        <v>11195.166666666666</v>
      </c>
      <c r="Z30" s="285">
        <v>8586.3333333333339</v>
      </c>
      <c r="AA30" s="140">
        <f>'Pt 1 Summary of Data'!P49</f>
        <v>5644.416666666667</v>
      </c>
      <c r="AB30" s="139">
        <f>SUM(Y30:AA30)</f>
        <v>25425.916666666668</v>
      </c>
    </row>
    <row r="31" spans="1:31" x14ac:dyDescent="0.25">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31" ht="27.75" customHeight="1" x14ac:dyDescent="0.25">
      <c r="B32" s="124" t="s">
        <v>3</v>
      </c>
      <c r="C32" s="396" t="s">
        <v>139</v>
      </c>
      <c r="D32" s="397"/>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ht="13" x14ac:dyDescent="0.3">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f>IF(X30&lt;1000,"Not Required to Calculate",X23/X28)</f>
        <v>0.63506328947394941</v>
      </c>
      <c r="Y33" s="250"/>
      <c r="Z33" s="251"/>
      <c r="AA33" s="251"/>
      <c r="AB33" s="313">
        <f>IF(AB30&lt;1000,"Not Required to Calculate",AB23/AB28)</f>
        <v>0.69899996719385016</v>
      </c>
    </row>
    <row r="34" spans="2:28" ht="13" thickBot="1" x14ac:dyDescent="0.3">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ht="13" x14ac:dyDescent="0.3">
      <c r="B35" s="156"/>
    </row>
    <row r="36" spans="2:28" x14ac:dyDescent="0.25">
      <c r="B36" s="170"/>
    </row>
    <row r="37" spans="2:28" ht="13" x14ac:dyDescent="0.3">
      <c r="C37" s="51" t="s">
        <v>61</v>
      </c>
      <c r="D37" s="51"/>
      <c r="E37" s="51"/>
      <c r="Q37" s="156"/>
    </row>
    <row r="38" spans="2:28" ht="13" x14ac:dyDescent="0.3">
      <c r="C38" s="51"/>
      <c r="D38" s="330" t="s">
        <v>143</v>
      </c>
      <c r="E38" s="330"/>
      <c r="Y38" s="148"/>
      <c r="AA38" s="148"/>
    </row>
    <row r="39" spans="2:28" ht="13" x14ac:dyDescent="0.3">
      <c r="C39" s="51"/>
      <c r="D39" s="51" t="s">
        <v>71</v>
      </c>
      <c r="E39" s="50"/>
      <c r="Q39" s="136"/>
    </row>
    <row r="40" spans="2:28" ht="13" x14ac:dyDescent="0.3">
      <c r="C40" s="51"/>
      <c r="D40" s="51" t="s">
        <v>66</v>
      </c>
      <c r="E40" s="50"/>
      <c r="G40" s="3"/>
      <c r="Q40" s="135"/>
    </row>
    <row r="41" spans="2:28" ht="13" x14ac:dyDescent="0.25">
      <c r="C41" s="128"/>
      <c r="D41" s="330" t="s">
        <v>102</v>
      </c>
      <c r="E41" s="330"/>
    </row>
    <row r="42" spans="2:28" ht="13" x14ac:dyDescent="0.25">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6" priority="71" stopIfTrue="1" operator="lessThan">
      <formula>0</formula>
    </cfRule>
  </conditionalFormatting>
  <conditionalFormatting sqref="K26:K27">
    <cfRule type="cellIs" dxfId="15" priority="34" stopIfTrue="1" operator="lessThan">
      <formula>0</formula>
    </cfRule>
  </conditionalFormatting>
  <conditionalFormatting sqref="S26:S27">
    <cfRule type="cellIs" dxfId="14" priority="30" stopIfTrue="1" operator="lessThan">
      <formula>0</formula>
    </cfRule>
  </conditionalFormatting>
  <conditionalFormatting sqref="O26:O27">
    <cfRule type="cellIs" dxfId="13" priority="31" stopIfTrue="1" operator="lessThan">
      <formula>0</formula>
    </cfRule>
  </conditionalFormatting>
  <conditionalFormatting sqref="W26:W27">
    <cfRule type="cellIs" dxfId="12" priority="28" stopIfTrue="1" operator="lessThan">
      <formula>0</formula>
    </cfRule>
  </conditionalFormatting>
  <conditionalFormatting sqref="AA26:AA27">
    <cfRule type="cellIs" dxfId="11" priority="26" stopIfTrue="1" operator="lessThan">
      <formula>0</formula>
    </cfRule>
  </conditionalFormatting>
  <conditionalFormatting sqref="E26:F27">
    <cfRule type="cellIs" dxfId="10" priority="14" stopIfTrue="1" operator="lessThan">
      <formula>0</formula>
    </cfRule>
  </conditionalFormatting>
  <conditionalFormatting sqref="I26">
    <cfRule type="cellIs" dxfId="9" priority="13" stopIfTrue="1" operator="lessThan">
      <formula>0</formula>
    </cfRule>
  </conditionalFormatting>
  <conditionalFormatting sqref="I27">
    <cfRule type="cellIs" dxfId="8" priority="12" stopIfTrue="1" operator="lessThan">
      <formula>0</formula>
    </cfRule>
  </conditionalFormatting>
  <conditionalFormatting sqref="J26:J27">
    <cfRule type="cellIs" dxfId="7" priority="11" stopIfTrue="1" operator="lessThan">
      <formula>0</formula>
    </cfRule>
  </conditionalFormatting>
  <conditionalFormatting sqref="M26:M27">
    <cfRule type="cellIs" dxfId="6" priority="10" stopIfTrue="1" operator="lessThan">
      <formula>0</formula>
    </cfRule>
  </conditionalFormatting>
  <conditionalFormatting sqref="N26:N27">
    <cfRule type="cellIs" dxfId="5" priority="9" stopIfTrue="1" operator="lessThan">
      <formula>0</formula>
    </cfRule>
  </conditionalFormatting>
  <conditionalFormatting sqref="Q26:Q27">
    <cfRule type="cellIs" dxfId="4" priority="8" stopIfTrue="1" operator="lessThan">
      <formula>0</formula>
    </cfRule>
  </conditionalFormatting>
  <conditionalFormatting sqref="R26:R27">
    <cfRule type="cellIs" dxfId="3" priority="7" stopIfTrue="1" operator="lessThan">
      <formula>0</formula>
    </cfRule>
  </conditionalFormatting>
  <conditionalFormatting sqref="U26:V27">
    <cfRule type="cellIs" dxfId="2" priority="6" stopIfTrue="1" operator="lessThan">
      <formula>0</formula>
    </cfRule>
  </conditionalFormatting>
  <conditionalFormatting sqref="Z26:Z27">
    <cfRule type="cellIs" dxfId="1" priority="3" stopIfTrue="1" operator="lessThan">
      <formula>0</formula>
    </cfRule>
  </conditionalFormatting>
  <conditionalFormatting sqref="Y26:Y27">
    <cfRule type="cellIs" dxfId="0" priority="2" stopIfTrue="1" operator="lessThan">
      <formula>0</formula>
    </cfRule>
  </conditionalFormatting>
  <pageMargins left="0" right="0" top="0" bottom="0" header="0" footer="0"/>
  <pageSetup scale="75"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E50"/>
  <sheetViews>
    <sheetView topLeftCell="A33" zoomScaleNormal="100" workbookViewId="0">
      <selection activeCell="F13" sqref="F13"/>
    </sheetView>
  </sheetViews>
  <sheetFormatPr defaultRowHeight="12.5" x14ac:dyDescent="0.25"/>
  <cols>
    <col min="1" max="1" width="1.81640625" style="7" customWidth="1"/>
    <col min="2" max="2" width="43.1796875" customWidth="1"/>
    <col min="3" max="3" width="24.7265625" customWidth="1"/>
  </cols>
  <sheetData>
    <row r="1" spans="2:5" s="7" customFormat="1" ht="13" x14ac:dyDescent="0.3">
      <c r="B1" s="1" t="s">
        <v>144</v>
      </c>
    </row>
    <row r="2" spans="2:5" s="82" customFormat="1" ht="13" x14ac:dyDescent="0.3">
      <c r="B2" s="88" t="s">
        <v>149</v>
      </c>
    </row>
    <row r="3" spans="2:5" s="7" customFormat="1" ht="13" x14ac:dyDescent="0.3">
      <c r="B3" s="1" t="s">
        <v>133</v>
      </c>
    </row>
    <row r="4" spans="2:5" s="7" customFormat="1" ht="13" x14ac:dyDescent="0.3">
      <c r="B4" s="1"/>
    </row>
    <row r="5" spans="2:5" s="7" customFormat="1" ht="13" x14ac:dyDescent="0.3">
      <c r="B5" s="60" t="s">
        <v>88</v>
      </c>
    </row>
    <row r="6" spans="2:5" s="7" customFormat="1" x14ac:dyDescent="0.25">
      <c r="B6" s="86">
        <f>'Cover Page'!C7</f>
        <v>0</v>
      </c>
    </row>
    <row r="7" spans="2:5" s="7" customFormat="1" ht="13" x14ac:dyDescent="0.3">
      <c r="B7" s="60" t="s">
        <v>89</v>
      </c>
      <c r="D7" s="423" t="s">
        <v>129</v>
      </c>
      <c r="E7" s="423"/>
    </row>
    <row r="8" spans="2:5" s="7" customFormat="1" ht="13" x14ac:dyDescent="0.3">
      <c r="B8" s="83" t="str">
        <f>'Cover Page'!C8</f>
        <v>Nippon Life Insurance Company of America</v>
      </c>
      <c r="D8" s="423"/>
      <c r="E8" s="423"/>
    </row>
    <row r="9" spans="2:5" s="7" customFormat="1" ht="13" x14ac:dyDescent="0.3">
      <c r="B9" s="61" t="s">
        <v>91</v>
      </c>
      <c r="D9" s="423"/>
      <c r="E9" s="423"/>
    </row>
    <row r="10" spans="2:5" s="7" customFormat="1" ht="13" x14ac:dyDescent="0.3">
      <c r="B10" s="83" t="str">
        <f>'Cover Page'!C9</f>
        <v>Nippon Life Insurance Company of America</v>
      </c>
      <c r="D10" s="423"/>
      <c r="E10" s="423"/>
    </row>
    <row r="11" spans="2:5" s="7" customFormat="1" ht="13" x14ac:dyDescent="0.3">
      <c r="B11" s="61" t="s">
        <v>86</v>
      </c>
    </row>
    <row r="12" spans="2:5" s="7" customFormat="1" x14ac:dyDescent="0.25">
      <c r="B12" s="87" t="str">
        <f>'Cover Page'!C6</f>
        <v>2021</v>
      </c>
    </row>
    <row r="13" spans="2:5" s="7" customFormat="1" ht="13" x14ac:dyDescent="0.3">
      <c r="B13" s="61"/>
    </row>
    <row r="14" spans="2:5" s="7" customFormat="1" ht="13" x14ac:dyDescent="0.3">
      <c r="B14" s="61"/>
    </row>
    <row r="15" spans="2:5" s="7" customFormat="1" ht="13" x14ac:dyDescent="0.3">
      <c r="B15" s="61"/>
    </row>
    <row r="16" spans="2:5" s="7" customFormat="1" ht="13" x14ac:dyDescent="0.3">
      <c r="B16" s="66"/>
      <c r="E16" s="129" t="s">
        <v>132</v>
      </c>
    </row>
    <row r="17" spans="2:5" s="7" customFormat="1" ht="30" customHeight="1" thickBot="1" x14ac:dyDescent="0.3">
      <c r="B17" s="398" t="s">
        <v>140</v>
      </c>
      <c r="C17" s="398"/>
      <c r="D17" s="398"/>
      <c r="E17" s="67"/>
    </row>
    <row r="18" spans="2:5" ht="38.25" customHeight="1" x14ac:dyDescent="0.3">
      <c r="B18" s="424" t="s">
        <v>141</v>
      </c>
      <c r="C18" s="425"/>
      <c r="D18" s="426"/>
      <c r="E18" s="427"/>
    </row>
    <row r="19" spans="2:5" x14ac:dyDescent="0.25">
      <c r="B19" s="405" t="s">
        <v>97</v>
      </c>
      <c r="C19" s="406"/>
      <c r="D19" s="406"/>
      <c r="E19" s="407"/>
    </row>
    <row r="20" spans="2:5" x14ac:dyDescent="0.25">
      <c r="B20" s="402" t="s">
        <v>98</v>
      </c>
      <c r="C20" s="403"/>
      <c r="D20" s="403"/>
      <c r="E20" s="404"/>
    </row>
    <row r="21" spans="2:5" x14ac:dyDescent="0.25">
      <c r="B21" s="399"/>
      <c r="C21" s="400"/>
      <c r="D21" s="400"/>
      <c r="E21" s="401"/>
    </row>
    <row r="22" spans="2:5" x14ac:dyDescent="0.25">
      <c r="B22" s="399"/>
      <c r="C22" s="400"/>
      <c r="D22" s="400"/>
      <c r="E22" s="401"/>
    </row>
    <row r="23" spans="2:5" x14ac:dyDescent="0.25">
      <c r="B23" s="399"/>
      <c r="C23" s="400"/>
      <c r="D23" s="400"/>
      <c r="E23" s="401"/>
    </row>
    <row r="24" spans="2:5" x14ac:dyDescent="0.25">
      <c r="B24" s="399"/>
      <c r="C24" s="400"/>
      <c r="D24" s="400"/>
      <c r="E24" s="401"/>
    </row>
    <row r="25" spans="2:5" x14ac:dyDescent="0.25">
      <c r="B25" s="399"/>
      <c r="C25" s="400"/>
      <c r="D25" s="400"/>
      <c r="E25" s="401"/>
    </row>
    <row r="26" spans="2:5" x14ac:dyDescent="0.25">
      <c r="B26" s="399"/>
      <c r="C26" s="400"/>
      <c r="D26" s="400"/>
      <c r="E26" s="401"/>
    </row>
    <row r="27" spans="2:5" x14ac:dyDescent="0.25">
      <c r="B27" s="399"/>
      <c r="C27" s="400"/>
      <c r="D27" s="400"/>
      <c r="E27" s="401"/>
    </row>
    <row r="28" spans="2:5" x14ac:dyDescent="0.25">
      <c r="B28" s="399"/>
      <c r="C28" s="400"/>
      <c r="D28" s="400"/>
      <c r="E28" s="401"/>
    </row>
    <row r="29" spans="2:5" x14ac:dyDescent="0.25">
      <c r="B29" s="399"/>
      <c r="C29" s="400"/>
      <c r="D29" s="400"/>
      <c r="E29" s="401"/>
    </row>
    <row r="30" spans="2:5" x14ac:dyDescent="0.25">
      <c r="B30" s="399"/>
      <c r="C30" s="400"/>
      <c r="D30" s="400"/>
      <c r="E30" s="401"/>
    </row>
    <row r="31" spans="2:5" x14ac:dyDescent="0.25">
      <c r="B31" s="413"/>
      <c r="C31" s="414"/>
      <c r="D31" s="414"/>
      <c r="E31" s="415"/>
    </row>
    <row r="32" spans="2:5" ht="39.75" customHeight="1" x14ac:dyDescent="0.3">
      <c r="B32" s="410" t="s">
        <v>142</v>
      </c>
      <c r="C32" s="411"/>
      <c r="D32" s="411"/>
      <c r="E32" s="412"/>
    </row>
    <row r="33" spans="2:5" ht="26.25" customHeight="1" x14ac:dyDescent="0.25">
      <c r="B33" s="408" t="s">
        <v>96</v>
      </c>
      <c r="C33" s="409"/>
      <c r="D33" s="428" t="s">
        <v>122</v>
      </c>
      <c r="E33" s="429"/>
    </row>
    <row r="34" spans="2:5" x14ac:dyDescent="0.25">
      <c r="B34" s="418"/>
      <c r="C34" s="419"/>
      <c r="D34" s="416"/>
      <c r="E34" s="417"/>
    </row>
    <row r="35" spans="2:5" x14ac:dyDescent="0.25">
      <c r="B35" s="418"/>
      <c r="C35" s="419"/>
      <c r="D35" s="416"/>
      <c r="E35" s="417"/>
    </row>
    <row r="36" spans="2:5" x14ac:dyDescent="0.25">
      <c r="B36" s="418"/>
      <c r="C36" s="419"/>
      <c r="D36" s="416"/>
      <c r="E36" s="417"/>
    </row>
    <row r="37" spans="2:5" x14ac:dyDescent="0.25">
      <c r="B37" s="418"/>
      <c r="C37" s="419"/>
      <c r="D37" s="416"/>
      <c r="E37" s="417"/>
    </row>
    <row r="38" spans="2:5" x14ac:dyDescent="0.25">
      <c r="B38" s="418"/>
      <c r="C38" s="419"/>
      <c r="D38" s="416"/>
      <c r="E38" s="417"/>
    </row>
    <row r="39" spans="2:5" x14ac:dyDescent="0.25">
      <c r="B39" s="418"/>
      <c r="C39" s="419"/>
      <c r="D39" s="416"/>
      <c r="E39" s="417"/>
    </row>
    <row r="40" spans="2:5" x14ac:dyDescent="0.25">
      <c r="B40" s="418"/>
      <c r="C40" s="419"/>
      <c r="D40" s="416"/>
      <c r="E40" s="417"/>
    </row>
    <row r="41" spans="2:5" x14ac:dyDescent="0.25">
      <c r="B41" s="418"/>
      <c r="C41" s="419"/>
      <c r="D41" s="416"/>
      <c r="E41" s="417"/>
    </row>
    <row r="42" spans="2:5" x14ac:dyDescent="0.25">
      <c r="B42" s="418"/>
      <c r="C42" s="419"/>
      <c r="D42" s="416"/>
      <c r="E42" s="417"/>
    </row>
    <row r="43" spans="2:5" x14ac:dyDescent="0.25">
      <c r="B43" s="418"/>
      <c r="C43" s="419"/>
      <c r="D43" s="416"/>
      <c r="E43" s="417"/>
    </row>
    <row r="44" spans="2:5" ht="13" thickBot="1" x14ac:dyDescent="0.3">
      <c r="B44" s="420"/>
      <c r="C44" s="421"/>
      <c r="D44" s="421"/>
      <c r="E44" s="422"/>
    </row>
    <row r="45" spans="2:5" x14ac:dyDescent="0.25">
      <c r="B45" s="55"/>
      <c r="C45" s="56"/>
      <c r="D45" s="56"/>
      <c r="E45" s="56"/>
    </row>
    <row r="46" spans="2:5" ht="13" x14ac:dyDescent="0.3">
      <c r="B46" s="51" t="s">
        <v>61</v>
      </c>
      <c r="C46" s="8"/>
      <c r="D46" s="56"/>
      <c r="E46" s="56"/>
    </row>
    <row r="47" spans="2:5" ht="13" x14ac:dyDescent="0.3">
      <c r="B47" s="51" t="s">
        <v>143</v>
      </c>
      <c r="C47" s="51"/>
      <c r="D47" s="56"/>
      <c r="E47" s="56"/>
    </row>
    <row r="48" spans="2:5" ht="13" x14ac:dyDescent="0.3">
      <c r="B48" s="51" t="s">
        <v>71</v>
      </c>
      <c r="C48" s="51"/>
      <c r="D48" s="56"/>
      <c r="E48" s="56"/>
    </row>
    <row r="49" spans="2:5" ht="13" x14ac:dyDescent="0.3">
      <c r="B49" s="51" t="s">
        <v>66</v>
      </c>
      <c r="C49" s="51"/>
      <c r="D49" s="56"/>
      <c r="E49" s="56"/>
    </row>
    <row r="50" spans="2:5" ht="13" x14ac:dyDescent="0.3">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5"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K32"/>
  <sheetViews>
    <sheetView zoomScaleNormal="100" workbookViewId="0">
      <selection activeCell="F13" sqref="F13"/>
    </sheetView>
  </sheetViews>
  <sheetFormatPr defaultColWidth="9.1796875" defaultRowHeight="12.5" x14ac:dyDescent="0.25"/>
  <cols>
    <col min="1" max="1" width="1.81640625" style="170" customWidth="1"/>
    <col min="2" max="2" width="40.7265625" style="170" bestFit="1" customWidth="1"/>
    <col min="3" max="16384" width="9.1796875" style="170"/>
  </cols>
  <sheetData>
    <row r="1" spans="2:9" ht="13" x14ac:dyDescent="0.3">
      <c r="B1" s="1" t="s">
        <v>68</v>
      </c>
    </row>
    <row r="2" spans="2:9" s="186" customFormat="1" ht="13" x14ac:dyDescent="0.3">
      <c r="B2" s="88" t="s">
        <v>149</v>
      </c>
    </row>
    <row r="3" spans="2:9" ht="13" x14ac:dyDescent="0.3">
      <c r="B3" s="1" t="s">
        <v>92</v>
      </c>
    </row>
    <row r="4" spans="2:9" ht="13" x14ac:dyDescent="0.3">
      <c r="B4" s="1"/>
    </row>
    <row r="5" spans="2:9" ht="13" x14ac:dyDescent="0.3">
      <c r="B5" s="60" t="s">
        <v>88</v>
      </c>
    </row>
    <row r="6" spans="2:9" x14ac:dyDescent="0.25">
      <c r="B6" s="86">
        <f>'Cover Page'!C7</f>
        <v>0</v>
      </c>
      <c r="G6" s="439" t="s">
        <v>92</v>
      </c>
      <c r="H6" s="439"/>
      <c r="I6" s="439"/>
    </row>
    <row r="7" spans="2:9" ht="13" x14ac:dyDescent="0.3">
      <c r="B7" s="60" t="s">
        <v>89</v>
      </c>
      <c r="G7" s="439"/>
      <c r="H7" s="439"/>
      <c r="I7" s="439"/>
    </row>
    <row r="8" spans="2:9" ht="13" x14ac:dyDescent="0.3">
      <c r="B8" s="83" t="str">
        <f>'Cover Page'!C8</f>
        <v>Nippon Life Insurance Company of America</v>
      </c>
      <c r="G8" s="439"/>
      <c r="H8" s="439"/>
      <c r="I8" s="439"/>
    </row>
    <row r="9" spans="2:9" ht="13" x14ac:dyDescent="0.3">
      <c r="B9" s="61" t="s">
        <v>91</v>
      </c>
      <c r="G9" s="439"/>
      <c r="H9" s="439"/>
      <c r="I9" s="439"/>
    </row>
    <row r="10" spans="2:9" ht="13" x14ac:dyDescent="0.3">
      <c r="B10" s="83" t="str">
        <f>'Cover Page'!C9</f>
        <v>Nippon Life Insurance Company of America</v>
      </c>
      <c r="G10" s="439"/>
      <c r="H10" s="439"/>
      <c r="I10" s="439"/>
    </row>
    <row r="11" spans="2:9" ht="13" x14ac:dyDescent="0.3">
      <c r="B11" s="61" t="s">
        <v>86</v>
      </c>
    </row>
    <row r="12" spans="2:9" x14ac:dyDescent="0.25">
      <c r="B12" s="87" t="str">
        <f>'Cover Page'!C6</f>
        <v>2021</v>
      </c>
    </row>
    <row r="13" spans="2:9" ht="13" x14ac:dyDescent="0.3">
      <c r="B13" s="134"/>
    </row>
    <row r="17" spans="2:11" ht="13.5" thickBot="1" x14ac:dyDescent="0.35">
      <c r="B17" s="131" t="s">
        <v>93</v>
      </c>
    </row>
    <row r="18" spans="2:11" x14ac:dyDescent="0.25">
      <c r="B18" s="430" t="s">
        <v>147</v>
      </c>
      <c r="C18" s="431"/>
      <c r="D18" s="431"/>
      <c r="E18" s="431"/>
      <c r="F18" s="431"/>
      <c r="G18" s="431"/>
      <c r="H18" s="431"/>
      <c r="I18" s="431"/>
      <c r="J18" s="431"/>
      <c r="K18" s="432"/>
    </row>
    <row r="19" spans="2:11" x14ac:dyDescent="0.25">
      <c r="B19" s="433"/>
      <c r="C19" s="434"/>
      <c r="D19" s="434"/>
      <c r="E19" s="434"/>
      <c r="F19" s="434"/>
      <c r="G19" s="434"/>
      <c r="H19" s="434"/>
      <c r="I19" s="434"/>
      <c r="J19" s="434"/>
      <c r="K19" s="435"/>
    </row>
    <row r="20" spans="2:11" x14ac:dyDescent="0.25">
      <c r="B20" s="433"/>
      <c r="C20" s="434"/>
      <c r="D20" s="434"/>
      <c r="E20" s="434"/>
      <c r="F20" s="434"/>
      <c r="G20" s="434"/>
      <c r="H20" s="434"/>
      <c r="I20" s="434"/>
      <c r="J20" s="434"/>
      <c r="K20" s="435"/>
    </row>
    <row r="21" spans="2:11" x14ac:dyDescent="0.25">
      <c r="B21" s="433"/>
      <c r="C21" s="434"/>
      <c r="D21" s="434"/>
      <c r="E21" s="434"/>
      <c r="F21" s="434"/>
      <c r="G21" s="434"/>
      <c r="H21" s="434"/>
      <c r="I21" s="434"/>
      <c r="J21" s="434"/>
      <c r="K21" s="435"/>
    </row>
    <row r="22" spans="2:11" x14ac:dyDescent="0.25">
      <c r="B22" s="433"/>
      <c r="C22" s="434"/>
      <c r="D22" s="434"/>
      <c r="E22" s="434"/>
      <c r="F22" s="434"/>
      <c r="G22" s="434"/>
      <c r="H22" s="434"/>
      <c r="I22" s="434"/>
      <c r="J22" s="434"/>
      <c r="K22" s="435"/>
    </row>
    <row r="23" spans="2:11" ht="13" thickBot="1" x14ac:dyDescent="0.3">
      <c r="B23" s="436"/>
      <c r="C23" s="437"/>
      <c r="D23" s="437"/>
      <c r="E23" s="437"/>
      <c r="F23" s="437"/>
      <c r="G23" s="437"/>
      <c r="H23" s="437"/>
      <c r="I23" s="437"/>
      <c r="J23" s="437"/>
      <c r="K23" s="438"/>
    </row>
    <row r="27" spans="2:11" ht="15" thickBot="1" x14ac:dyDescent="0.4">
      <c r="B27" s="187"/>
      <c r="C27" s="188"/>
      <c r="D27" s="188"/>
    </row>
    <row r="28" spans="2:11" ht="14.5" x14ac:dyDescent="0.35">
      <c r="B28" s="132" t="s">
        <v>94</v>
      </c>
      <c r="C28" s="188"/>
      <c r="D28" s="315" t="s">
        <v>171</v>
      </c>
      <c r="E28" s="316"/>
      <c r="F28" s="316"/>
      <c r="G28" s="316"/>
    </row>
    <row r="31" spans="2:11" ht="15" thickBot="1" x14ac:dyDescent="0.4">
      <c r="B31" s="187"/>
      <c r="C31" s="188"/>
      <c r="D31" s="188"/>
    </row>
    <row r="32" spans="2:11" ht="14.5" x14ac:dyDescent="0.35">
      <c r="B32" s="314"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workbookViewId="0">
      <selection activeCell="A6" sqref="A6"/>
    </sheetView>
  </sheetViews>
  <sheetFormatPr defaultRowHeight="12.5" x14ac:dyDescent="0.25"/>
  <cols>
    <col min="1" max="1" width="40.7265625" style="170" bestFit="1" customWidth="1"/>
    <col min="2" max="12" width="8.7265625" style="170"/>
  </cols>
  <sheetData>
    <row r="1" spans="1:12" ht="13" x14ac:dyDescent="0.3">
      <c r="A1" s="1" t="s">
        <v>68</v>
      </c>
    </row>
    <row r="2" spans="1:12" ht="13" x14ac:dyDescent="0.3">
      <c r="A2" s="88" t="s">
        <v>149</v>
      </c>
      <c r="B2" s="186"/>
      <c r="C2" s="186"/>
      <c r="D2" s="186"/>
      <c r="E2" s="186"/>
      <c r="F2" s="186"/>
      <c r="G2" s="186"/>
      <c r="H2" s="186"/>
      <c r="I2" s="186"/>
      <c r="J2" s="186"/>
      <c r="K2" s="186"/>
      <c r="L2" s="186"/>
    </row>
    <row r="3" spans="1:12" ht="13" x14ac:dyDescent="0.3">
      <c r="A3" s="1" t="s">
        <v>92</v>
      </c>
    </row>
    <row r="4" spans="1:12" ht="13" x14ac:dyDescent="0.3">
      <c r="A4" s="1"/>
    </row>
    <row r="5" spans="1:12" ht="13" x14ac:dyDescent="0.3">
      <c r="A5" s="60" t="s">
        <v>88</v>
      </c>
    </row>
    <row r="6" spans="1:12" x14ac:dyDescent="0.25">
      <c r="A6" s="86"/>
      <c r="F6" s="439" t="s">
        <v>92</v>
      </c>
      <c r="G6" s="439"/>
      <c r="H6" s="439"/>
    </row>
    <row r="7" spans="1:12" ht="13" x14ac:dyDescent="0.3">
      <c r="A7" s="60" t="s">
        <v>89</v>
      </c>
      <c r="F7" s="439"/>
      <c r="G7" s="439"/>
      <c r="H7" s="439"/>
    </row>
    <row r="8" spans="1:12" ht="13" x14ac:dyDescent="0.3">
      <c r="A8" s="83" t="s">
        <v>158</v>
      </c>
      <c r="F8" s="439"/>
      <c r="G8" s="439"/>
      <c r="H8" s="439"/>
    </row>
    <row r="9" spans="1:12" ht="13" x14ac:dyDescent="0.3">
      <c r="A9" s="61" t="s">
        <v>91</v>
      </c>
      <c r="F9" s="439"/>
      <c r="G9" s="439"/>
      <c r="H9" s="439"/>
    </row>
    <row r="10" spans="1:12" ht="13" x14ac:dyDescent="0.3">
      <c r="A10" s="83" t="s">
        <v>158</v>
      </c>
      <c r="F10" s="439"/>
      <c r="G10" s="439"/>
      <c r="H10" s="439"/>
    </row>
    <row r="11" spans="1:12" ht="13" x14ac:dyDescent="0.3">
      <c r="A11" s="61" t="s">
        <v>86</v>
      </c>
    </row>
    <row r="12" spans="1:12" x14ac:dyDescent="0.25">
      <c r="A12" s="305" t="s">
        <v>170</v>
      </c>
    </row>
    <row r="13" spans="1:12" ht="13" x14ac:dyDescent="0.3">
      <c r="A13" s="134"/>
    </row>
    <row r="17" spans="1:10" ht="13.5" thickBot="1" x14ac:dyDescent="0.35">
      <c r="A17" s="131" t="s">
        <v>93</v>
      </c>
    </row>
    <row r="18" spans="1:10" x14ac:dyDescent="0.25">
      <c r="A18" s="430" t="s">
        <v>147</v>
      </c>
      <c r="B18" s="431"/>
      <c r="C18" s="431"/>
      <c r="D18" s="431"/>
      <c r="E18" s="431"/>
      <c r="F18" s="431"/>
      <c r="G18" s="431"/>
      <c r="H18" s="431"/>
      <c r="I18" s="431"/>
      <c r="J18" s="432"/>
    </row>
    <row r="19" spans="1:10" x14ac:dyDescent="0.25">
      <c r="A19" s="433"/>
      <c r="B19" s="434"/>
      <c r="C19" s="434"/>
      <c r="D19" s="434"/>
      <c r="E19" s="434"/>
      <c r="F19" s="434"/>
      <c r="G19" s="434"/>
      <c r="H19" s="434"/>
      <c r="I19" s="434"/>
      <c r="J19" s="435"/>
    </row>
    <row r="20" spans="1:10" x14ac:dyDescent="0.25">
      <c r="A20" s="433"/>
      <c r="B20" s="434"/>
      <c r="C20" s="434"/>
      <c r="D20" s="434"/>
      <c r="E20" s="434"/>
      <c r="F20" s="434"/>
      <c r="G20" s="434"/>
      <c r="H20" s="434"/>
      <c r="I20" s="434"/>
      <c r="J20" s="435"/>
    </row>
    <row r="21" spans="1:10" x14ac:dyDescent="0.25">
      <c r="A21" s="433"/>
      <c r="B21" s="434"/>
      <c r="C21" s="434"/>
      <c r="D21" s="434"/>
      <c r="E21" s="434"/>
      <c r="F21" s="434"/>
      <c r="G21" s="434"/>
      <c r="H21" s="434"/>
      <c r="I21" s="434"/>
      <c r="J21" s="435"/>
    </row>
    <row r="22" spans="1:10" x14ac:dyDescent="0.25">
      <c r="A22" s="433"/>
      <c r="B22" s="434"/>
      <c r="C22" s="434"/>
      <c r="D22" s="434"/>
      <c r="E22" s="434"/>
      <c r="F22" s="434"/>
      <c r="G22" s="434"/>
      <c r="H22" s="434"/>
      <c r="I22" s="434"/>
      <c r="J22" s="435"/>
    </row>
    <row r="23" spans="1:10" ht="13" thickBot="1" x14ac:dyDescent="0.3">
      <c r="A23" s="436"/>
      <c r="B23" s="437"/>
      <c r="C23" s="437"/>
      <c r="D23" s="437"/>
      <c r="E23" s="437"/>
      <c r="F23" s="437"/>
      <c r="G23" s="437"/>
      <c r="H23" s="437"/>
      <c r="I23" s="437"/>
      <c r="J23" s="438"/>
    </row>
    <row r="27" spans="1:10" ht="13" thickBot="1" x14ac:dyDescent="0.3">
      <c r="A27" s="188"/>
      <c r="B27" s="188"/>
      <c r="D27" s="317"/>
      <c r="E27" s="317"/>
      <c r="F27" s="317"/>
    </row>
    <row r="28" spans="1:10" x14ac:dyDescent="0.25">
      <c r="A28" s="315" t="s">
        <v>171</v>
      </c>
      <c r="B28" s="188"/>
      <c r="D28" s="317"/>
      <c r="E28" s="317"/>
      <c r="F28" s="317"/>
    </row>
    <row r="31" spans="1:10" ht="15" thickBot="1" x14ac:dyDescent="0.4">
      <c r="A31" s="187"/>
      <c r="B31" s="188"/>
      <c r="C31" s="188"/>
    </row>
    <row r="32" spans="1:10" ht="14.5" x14ac:dyDescent="0.35">
      <c r="A32" s="314" t="s">
        <v>95</v>
      </c>
      <c r="B32" s="188"/>
      <c r="C32" s="188"/>
    </row>
  </sheetData>
  <mergeCells count="2">
    <mergeCell ref="F6:H10"/>
    <mergeCell ref="A18:J2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Pt 1 Summary of Data</vt:lpstr>
      <vt:lpstr>Pt 2 Premium and Claims</vt:lpstr>
      <vt:lpstr>Pt 3 Expense Allocation</vt:lpstr>
      <vt:lpstr>Pt 4 MLR Calculation</vt:lpstr>
      <vt:lpstr>Pt 5 Additional Responses</vt:lpstr>
      <vt:lpstr>Attestation</vt:lpstr>
      <vt:lpstr>Sheet1</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2022-08-19T20:50:11Z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