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BD5C5E14-C284-45E8-ABF4-1F3280D24C1F}" xr6:coauthVersionLast="47" xr6:coauthVersionMax="47" xr10:uidLastSave="{00000000-0000-0000-0000-000000000000}"/>
  <bookViews>
    <workbookView xWindow="-120" yWindow="-120" windowWidth="29040" windowHeight="1584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<sst xmlns="http://schemas.openxmlformats.org/spreadsheetml/2006/main" count="322" uniqueCount="181">
  <si>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</si>
  <si>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</si>
  <si>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</si>
  <si>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</si>
  <si>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</si>
  <si>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</si>
  <si>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</si>
  <si>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</si>
  <si>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</si>
  <si>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</si>
  <si>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</si>
  <si>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</si>
  <si>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</si>
  <si>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</si>
  <si>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</si>
  <si>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</si>
  <si>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</si>
  <si>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</si>
  <si>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</si>
  <si>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</si>
  <si>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</si>
  <si>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</si>
  <si>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</si>
  <si>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</si>
  <si>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</si>
  <si>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</si>
  <si>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</si>
  <si>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</si>
  <si>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</si>
  <si>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</si>
  <si>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</si>
  <si>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</si>
  <si>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</si>
  <si>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</si>
  <si>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</si>
  <si>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</si>
  <si>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</si>
  <si>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</si>
  <si>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</si>
  <si>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</si>
  <si>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</si>
  <si>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</si>
  <si>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</si>
  <si>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</si>
  <si>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</si>
  <si>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</si>
  <si>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</si>
  <si>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</si>
  <si>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</si>
  <si>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</si>
  <si>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</si>
  <si>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</si>
  <si>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</si>
  <si>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</si>
  <si>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</si>
  <si>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</si>
  <si>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</si>
  <si>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</si>
  <si>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</si>
  <si>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</si>
  <si>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</si>
  <si>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</si>
  <si>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</si>
  <si>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</si>
  <si>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</si>
  <si>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</si>
  <si>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</si>
  <si>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</si>
  <si>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</si>
  <si>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</si>
  <si>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</si>
  <si>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</si>
  <si>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</si>
  <si>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</si>
  <si>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</si>
  <si>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</si>
  <si>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</si>
  <si>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</si>
  <si>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</si>
  <si>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</si>
  <si>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</si>
  <si>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</si>
  <si>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</si>
  <si>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</si>
  <si>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</si>
  <si>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</si>
  <si>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</si>
  <si>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</si>
  <si>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</si>
  <si>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</si>
  <si>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</si>
  <si>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</si>
  <si>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</si>
  <si>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</si>
  <si>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</si>
  <si>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</si>
  <si>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</si>
  <si>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</si>
  <si>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</si>
  <si>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</si>
  <si>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</si>
  <si>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</si>
  <si>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</si>
  <si>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</si>
  <si>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</si>
  <si>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</si>
  <si>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</si>
  <si>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</si>
  <si>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</si>
  <si>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</si>
  <si>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</si>
  <si>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</si>
  <si>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</si>
  <si>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</si>
  <si>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</si>
  <si>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</si>
  <si>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</si>
  <si>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</si>
  <si>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</si>
  <si>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</si>
  <si>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</si>
  <si>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</si>
  <si>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</si>
  <si>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</si>
  <si>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</si>
  <si>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</si>
  <si>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</si>
  <si>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</si>
  <si>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</si>
  <si>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</si>
  <si>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</si>
  <si>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</si>
  <si>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</si>
  <si>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</si>
  <si>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</si>
  <si>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</si>
  <si>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</si>
  <si>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</si>
  <si>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</si>
  <si>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</si>
  <si>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</si>
  <si>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</si>
  <si>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</si>
  <si>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</si>
  <si>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</si>
  <si>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</si>
  <si>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</si>
  <si>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</si>
  <si>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</si>
  <si>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</si>
  <si>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</si>
  <si>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</si>
  <si>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</si>
  <si>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</si>
  <si>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</si>
  <si>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</si>
  <si>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</si>
  <si>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</si>
  <si>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</si>
  <si>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</si>
  <si>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</si>
  <si>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Mid-West National Life Insurance Company of Tennessee</t>
  </si>
  <si>
    <t>N/A</t>
  </si>
  <si>
    <t>No</t>
  </si>
  <si>
    <t>Claim liability</t>
  </si>
  <si>
    <t>These costs are allocated by state and market based on paid claims data using completion factor where available.</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</si>
  <si>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</si>
  <si>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</si>
  <si>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</si>
  <si>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Other Federal Taxes (other than income tax) and assessments deductible from premium, is allocated across each state and column (line of business) based on the respective portion of pre-tax income or loss to the issuer’s total pre-tax income or loss.</t>
  </si>
  <si>
    <t>State income, excise, business, and other taxes</t>
  </si>
  <si>
    <t xml:space="preserve">State premium taxes </t>
  </si>
  <si>
    <t>Based on actual premium taxes incurred by residence states</t>
  </si>
  <si>
    <t>Community Benefit Expenditures</t>
  </si>
  <si>
    <t>Not applicable.</t>
  </si>
  <si>
    <t>Based on actual fees incurred by state</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</si>
  <si>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</si>
  <si>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</si>
  <si>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Primarily payroll taxes</t>
  </si>
  <si>
    <t>Allocation based on claims count, submitted application and certificates inforce</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</si>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</sst>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0" fontId="30" fillId="0" borderId="78" xfId="324" applyFont="1" applyBorder="1" applyAlignment="1" applyProtection="1">
      <alignment wrapText="1"/>
      <protection locked="0"/>
    </xf>
    <xf numFmtId="0" fontId="30" fillId="0" borderId="75" xfId="324" applyFont="1" applyBorder="1" applyAlignment="1" applyProtection="1">
      <alignment horizontal="left" wrapText="1" indent="3"/>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22" sqref="C22"/>
    </sheetView>
  </sheetViews>
  <sheetFormatPr defaultColWidth="9.140625" defaultRowHeight="15" x14ac:dyDescent="0.2"/>
  <cols>
    <col min="1" max="1" width="2.42578125" style="25" bestFit="1" customWidth="1"/>
    <col min="2" max="2" width="70.42578125" style="25" bestFit="1" customWidth="1"/>
    <col min="3" max="3" width="63.4257812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t="s">
        <v>162</v>
      </c>
    </row>
    <row r="10" spans="1:3" ht="16.5" thickBot="1" x14ac:dyDescent="0.3">
      <c r="A10" s="35" t="s">
        <v>4</v>
      </c>
      <c r="B10" s="36" t="s">
        <v>86</v>
      </c>
      <c r="C10" s="413"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A7" zoomScale="60" zoomScaleNormal="60" workbookViewId="0">
      <selection activeCell="F10" sqref="F10"/>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Mid-West National Life Insurance Company of Tennessee</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186351</v>
      </c>
      <c r="L21" s="78">
        <f>'Pt 2 Premium and Claims'!L22+'Pt 2 Premium and Claims'!L23-'Pt 2 Premium and Claims'!L24-'Pt 2 Premium and Claims'!L25</f>
        <v>186351</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49869</v>
      </c>
      <c r="L24" s="78">
        <f>'Pt 2 Premium and Claims'!L51</f>
        <v>59923</v>
      </c>
      <c r="M24" s="77">
        <f>'Pt 2 Premium and Claims'!M51</f>
        <v>0</v>
      </c>
      <c r="N24" s="78">
        <f>'Pt 2 Premium and Claims'!N51</f>
        <v>0</v>
      </c>
      <c r="O24" s="77">
        <f>'Pt 2 Premium and Claims'!O51</f>
        <v>0</v>
      </c>
      <c r="P24" s="78">
        <f>'Pt 2 Premium and Claims'!P51</f>
        <v>0</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v>6692.652765351665</v>
      </c>
      <c r="L28" s="101">
        <v>6692.652765351665</v>
      </c>
      <c r="M28" s="99"/>
      <c r="N28" s="98"/>
      <c r="O28" s="99"/>
      <c r="P28" s="101"/>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v>1659.136730318882</v>
      </c>
      <c r="L31" s="101">
        <v>1659.136730318882</v>
      </c>
      <c r="M31" s="99"/>
      <c r="N31" s="98"/>
      <c r="O31" s="99"/>
      <c r="P31" s="101"/>
    </row>
    <row r="32" spans="2:16" x14ac:dyDescent="0.2">
      <c r="B32" s="75"/>
      <c r="C32" s="94"/>
      <c r="D32" s="393" t="s">
        <v>104</v>
      </c>
      <c r="E32" s="99"/>
      <c r="F32" s="101"/>
      <c r="G32" s="97"/>
      <c r="H32" s="98"/>
      <c r="I32" s="99"/>
      <c r="J32" s="100"/>
      <c r="K32" s="99">
        <v>4658.7750000000005</v>
      </c>
      <c r="L32" s="101">
        <v>4658.7750000000005</v>
      </c>
      <c r="M32" s="99"/>
      <c r="N32" s="98"/>
      <c r="O32" s="99"/>
      <c r="P32" s="101"/>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c r="N34" s="98"/>
      <c r="O34" s="99"/>
      <c r="P34" s="101"/>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13010.564495670547</v>
      </c>
      <c r="L35" s="104">
        <f t="shared" si="0"/>
        <v>13010.564495670547</v>
      </c>
      <c r="M35" s="103">
        <f t="shared" si="0"/>
        <v>0</v>
      </c>
      <c r="N35" s="104">
        <f t="shared" si="0"/>
        <v>0</v>
      </c>
      <c r="O35" s="103">
        <f t="shared" si="0"/>
        <v>0</v>
      </c>
      <c r="P35" s="104">
        <f t="shared" si="0"/>
        <v>0</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c r="N38" s="101"/>
      <c r="O38" s="99"/>
      <c r="P38" s="101"/>
    </row>
    <row r="39" spans="2:16" x14ac:dyDescent="0.2">
      <c r="B39" s="107"/>
      <c r="C39" s="94">
        <v>4.2</v>
      </c>
      <c r="D39" s="393" t="s">
        <v>19</v>
      </c>
      <c r="E39" s="99"/>
      <c r="F39" s="101"/>
      <c r="G39" s="97"/>
      <c r="H39" s="101"/>
      <c r="I39" s="99"/>
      <c r="J39" s="101"/>
      <c r="K39" s="99">
        <v>20381</v>
      </c>
      <c r="L39" s="101">
        <v>20381</v>
      </c>
      <c r="M39" s="99"/>
      <c r="N39" s="101"/>
      <c r="O39" s="99"/>
      <c r="P39" s="101"/>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v>928</v>
      </c>
      <c r="L41" s="101">
        <v>928</v>
      </c>
      <c r="M41" s="102"/>
      <c r="N41" s="101"/>
      <c r="O41" s="102"/>
      <c r="P41" s="101"/>
    </row>
    <row r="42" spans="2:16" ht="30" x14ac:dyDescent="0.2">
      <c r="B42" s="107"/>
      <c r="C42" s="108"/>
      <c r="D42" s="395" t="s">
        <v>123</v>
      </c>
      <c r="E42" s="102"/>
      <c r="F42" s="101"/>
      <c r="G42" s="401"/>
      <c r="H42" s="101"/>
      <c r="I42" s="102"/>
      <c r="J42" s="101"/>
      <c r="K42" s="102">
        <v>0</v>
      </c>
      <c r="L42" s="101">
        <v>0</v>
      </c>
      <c r="M42" s="102"/>
      <c r="N42" s="101"/>
      <c r="O42" s="102"/>
      <c r="P42" s="101"/>
    </row>
    <row r="43" spans="2:16" x14ac:dyDescent="0.2">
      <c r="B43" s="107"/>
      <c r="C43" s="94">
        <v>4.4000000000000004</v>
      </c>
      <c r="D43" s="393" t="s">
        <v>20</v>
      </c>
      <c r="E43" s="102"/>
      <c r="F43" s="403"/>
      <c r="G43" s="401"/>
      <c r="H43" s="97"/>
      <c r="I43" s="102"/>
      <c r="J43" s="97"/>
      <c r="K43" s="102">
        <v>25177.622092402213</v>
      </c>
      <c r="L43" s="97">
        <v>25177.622092402213</v>
      </c>
      <c r="M43" s="102"/>
      <c r="N43" s="97"/>
      <c r="O43" s="102"/>
      <c r="P43" s="403"/>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46486.622092402213</v>
      </c>
      <c r="L44" s="104">
        <f t="shared" si="1"/>
        <v>46486.622092402213</v>
      </c>
      <c r="M44" s="103">
        <f t="shared" si="1"/>
        <v>0</v>
      </c>
      <c r="N44" s="104">
        <f t="shared" si="1"/>
        <v>0</v>
      </c>
      <c r="O44" s="103">
        <f t="shared" si="1"/>
        <v>0</v>
      </c>
      <c r="P44" s="104">
        <f t="shared" si="1"/>
        <v>0</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884</v>
      </c>
      <c r="L47" s="113">
        <v>884</v>
      </c>
      <c r="M47" s="112"/>
      <c r="N47" s="113"/>
      <c r="O47" s="112"/>
      <c r="P47" s="389"/>
    </row>
    <row r="48" spans="2:16" s="37" customFormat="1" x14ac:dyDescent="0.2">
      <c r="B48" s="90"/>
      <c r="C48" s="94">
        <v>5.2</v>
      </c>
      <c r="D48" s="393" t="s">
        <v>27</v>
      </c>
      <c r="E48" s="112"/>
      <c r="F48" s="404"/>
      <c r="G48" s="113"/>
      <c r="H48" s="113"/>
      <c r="I48" s="112"/>
      <c r="J48" s="113"/>
      <c r="K48" s="112">
        <v>11056</v>
      </c>
      <c r="L48" s="113">
        <v>11056</v>
      </c>
      <c r="M48" s="112"/>
      <c r="N48" s="113"/>
      <c r="O48" s="112"/>
      <c r="P48" s="114"/>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921.33333333333337</v>
      </c>
      <c r="L49" s="116">
        <f t="shared" si="2"/>
        <v>921.33333333333337</v>
      </c>
      <c r="M49" s="115">
        <f>M48/12</f>
        <v>0</v>
      </c>
      <c r="N49" s="116">
        <f>N48/12</f>
        <v>0</v>
      </c>
      <c r="O49" s="115">
        <f t="shared" si="2"/>
        <v>0</v>
      </c>
      <c r="P49" s="116">
        <f t="shared" si="2"/>
        <v>0</v>
      </c>
    </row>
    <row r="50" spans="2:16"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v>52474.634432786101</v>
      </c>
      <c r="F52" s="133"/>
      <c r="G52" s="133"/>
      <c r="H52" s="133"/>
      <c r="I52" s="133"/>
      <c r="J52" s="133"/>
      <c r="K52" s="127"/>
      <c r="L52" s="133"/>
      <c r="M52" s="133"/>
      <c r="N52" s="133"/>
      <c r="O52" s="133"/>
      <c r="P52" s="134"/>
    </row>
    <row r="53" spans="2:16" ht="15.75" thickBot="1" x14ac:dyDescent="0.25">
      <c r="B53" s="135" t="s">
        <v>57</v>
      </c>
      <c r="C53" s="136" t="s">
        <v>129</v>
      </c>
      <c r="D53" s="137"/>
      <c r="E53" s="138">
        <v>14242.44268359739</v>
      </c>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view="pageBreakPreview" topLeftCell="C17" zoomScale="80" zoomScaleNormal="100" zoomScaleSheetLayoutView="80" workbookViewId="0">
      <selection activeCell="I30" sqref="I3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Mid-West National Life Insurance Company of Tennessee</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185530</v>
      </c>
      <c r="L22" s="155">
        <v>185530</v>
      </c>
      <c r="M22" s="154"/>
      <c r="N22" s="155"/>
      <c r="O22" s="154"/>
      <c r="P22" s="155"/>
    </row>
    <row r="23" spans="1:16" s="25" customFormat="1" x14ac:dyDescent="0.2">
      <c r="A23" s="37"/>
      <c r="B23" s="75"/>
      <c r="C23" s="76">
        <v>1.2</v>
      </c>
      <c r="D23" s="393" t="s">
        <v>16</v>
      </c>
      <c r="E23" s="154"/>
      <c r="F23" s="155"/>
      <c r="G23" s="154"/>
      <c r="H23" s="155"/>
      <c r="I23" s="154"/>
      <c r="J23" s="155"/>
      <c r="K23" s="154">
        <v>1650</v>
      </c>
      <c r="L23" s="155">
        <v>1650</v>
      </c>
      <c r="M23" s="154"/>
      <c r="N23" s="155"/>
      <c r="O23" s="154"/>
      <c r="P23" s="155"/>
    </row>
    <row r="24" spans="1:16" s="25" customFormat="1" x14ac:dyDescent="0.2">
      <c r="A24" s="37"/>
      <c r="B24" s="75"/>
      <c r="C24" s="76">
        <v>1.3</v>
      </c>
      <c r="D24" s="393" t="s">
        <v>34</v>
      </c>
      <c r="E24" s="154"/>
      <c r="F24" s="155"/>
      <c r="G24" s="154"/>
      <c r="H24" s="155"/>
      <c r="I24" s="154"/>
      <c r="J24" s="155"/>
      <c r="K24" s="154">
        <v>829</v>
      </c>
      <c r="L24" s="155">
        <v>829</v>
      </c>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57791</v>
      </c>
      <c r="L29" s="164"/>
      <c r="M29" s="154"/>
      <c r="N29" s="164"/>
      <c r="O29" s="154"/>
      <c r="P29" s="164"/>
    </row>
    <row r="30" spans="1:16" s="25" customFormat="1" ht="28.5" customHeight="1" x14ac:dyDescent="0.2">
      <c r="A30" s="37"/>
      <c r="B30" s="75"/>
      <c r="C30" s="76"/>
      <c r="D30" s="395" t="s">
        <v>54</v>
      </c>
      <c r="E30" s="165"/>
      <c r="F30" s="155"/>
      <c r="G30" s="165"/>
      <c r="H30" s="155"/>
      <c r="I30" s="165"/>
      <c r="J30" s="155"/>
      <c r="K30" s="165"/>
      <c r="L30" s="155">
        <v>59386</v>
      </c>
      <c r="M30" s="165"/>
      <c r="N30" s="155"/>
      <c r="O30" s="165"/>
      <c r="P30" s="155"/>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7675</v>
      </c>
      <c r="L32" s="164"/>
      <c r="M32" s="154"/>
      <c r="N32" s="166"/>
      <c r="O32" s="154"/>
      <c r="P32" s="164"/>
    </row>
    <row r="33" spans="1:16" s="37" customFormat="1" ht="30" x14ac:dyDescent="0.2">
      <c r="B33" s="90"/>
      <c r="C33" s="76"/>
      <c r="D33" s="395" t="s">
        <v>44</v>
      </c>
      <c r="E33" s="165"/>
      <c r="F33" s="155"/>
      <c r="G33" s="165"/>
      <c r="H33" s="167"/>
      <c r="I33" s="165"/>
      <c r="J33" s="155"/>
      <c r="K33" s="165"/>
      <c r="L33" s="155">
        <v>537</v>
      </c>
      <c r="M33" s="165"/>
      <c r="N33" s="167"/>
      <c r="O33" s="165"/>
      <c r="P33" s="155"/>
    </row>
    <row r="34" spans="1:16" s="25" customFormat="1" x14ac:dyDescent="0.2">
      <c r="A34" s="37"/>
      <c r="B34" s="75"/>
      <c r="C34" s="76">
        <v>2.2999999999999998</v>
      </c>
      <c r="D34" s="393" t="s">
        <v>28</v>
      </c>
      <c r="E34" s="154"/>
      <c r="F34" s="164"/>
      <c r="G34" s="154"/>
      <c r="H34" s="166"/>
      <c r="I34" s="154"/>
      <c r="J34" s="164"/>
      <c r="K34" s="154">
        <v>15597</v>
      </c>
      <c r="L34" s="164"/>
      <c r="M34" s="154"/>
      <c r="N34" s="166"/>
      <c r="O34" s="154"/>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49869</v>
      </c>
      <c r="L51" s="104">
        <f>L30+L33+L37+L41+L44+L47+L48+L50</f>
        <v>59923</v>
      </c>
      <c r="M51" s="103">
        <f>M29+M32-M34+M36-M38+M40+M43-M45+M47+M48-M49+M50</f>
        <v>0</v>
      </c>
      <c r="N51" s="104">
        <f>N30+N33+N37+N41+N44+N47+N48+N50</f>
        <v>0</v>
      </c>
      <c r="O51" s="103">
        <f>O29+O32-O34+O36-O38+O40+O43-O45+O47+O48-O49+O50</f>
        <v>0</v>
      </c>
      <c r="P51" s="104">
        <f>P30+P33+P37+P41+P44+P47+P48+P50</f>
        <v>0</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28" zoomScaleNormal="100" workbookViewId="0">
      <selection activeCell="B44" sqref="B44"/>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Mid-West National Life Insurance Company of Tennessee</v>
      </c>
    </row>
    <row r="9" spans="2:5" s="2" customFormat="1" ht="15.75" customHeight="1" x14ac:dyDescent="0.25">
      <c r="B9" s="52" t="s">
        <v>90</v>
      </c>
    </row>
    <row r="10" spans="2:5" s="2" customFormat="1" ht="15" customHeight="1" x14ac:dyDescent="0.2">
      <c r="B10" s="183" t="str">
        <f>'Cover Page'!C9</f>
        <v>N/A</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164</v>
      </c>
      <c r="C18" s="197"/>
      <c r="D18" s="333" t="s">
        <v>165</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75" x14ac:dyDescent="0.2">
      <c r="B26" s="188" t="s">
        <v>166</v>
      </c>
      <c r="C26" s="197"/>
      <c r="D26" s="333" t="s">
        <v>168</v>
      </c>
      <c r="E26" s="193"/>
    </row>
    <row r="27" spans="2:5" s="184" customFormat="1" ht="75" x14ac:dyDescent="0.2">
      <c r="B27" s="188" t="s">
        <v>167</v>
      </c>
      <c r="C27" s="197"/>
      <c r="D27" s="333" t="s">
        <v>169</v>
      </c>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170</v>
      </c>
      <c r="C33" s="197"/>
      <c r="D33" s="333" t="s">
        <v>172</v>
      </c>
      <c r="E33" s="193"/>
    </row>
    <row r="34" spans="2:5" s="184" customFormat="1" ht="35.25" customHeight="1" x14ac:dyDescent="0.2">
      <c r="B34" s="188" t="s">
        <v>171</v>
      </c>
      <c r="C34" s="197"/>
      <c r="D34" s="333" t="s">
        <v>172</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173</v>
      </c>
      <c r="C40" s="197"/>
      <c r="D40" s="333" t="s">
        <v>174</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t="s">
        <v>21</v>
      </c>
      <c r="C47" s="197"/>
      <c r="D47" s="416" t="s">
        <v>175</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90" x14ac:dyDescent="0.2">
      <c r="B55" s="188" t="s">
        <v>18</v>
      </c>
      <c r="C55" s="202"/>
      <c r="D55" s="333" t="s">
        <v>176</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45" x14ac:dyDescent="0.2">
      <c r="B62" s="188" t="s">
        <v>19</v>
      </c>
      <c r="C62" s="202"/>
      <c r="D62" s="333" t="s">
        <v>177</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417" t="s">
        <v>178</v>
      </c>
      <c r="C69" s="202"/>
      <c r="D69" s="416" t="s">
        <v>179</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225" x14ac:dyDescent="0.2">
      <c r="B76" s="188" t="s">
        <v>20</v>
      </c>
      <c r="C76" s="202"/>
      <c r="D76" s="333" t="s">
        <v>180</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F4" zoomScale="90" zoomScaleNormal="90" workbookViewId="0">
      <selection activeCell="R37" sqref="R37"/>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Mid-West National Life Insurance Company of Tennessee</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v>84682</v>
      </c>
      <c r="R21" s="247">
        <v>58386</v>
      </c>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84682</v>
      </c>
      <c r="R22" s="249">
        <v>58386</v>
      </c>
      <c r="S22" s="250">
        <f>'Pt 1 Summary of Data'!L24</f>
        <v>59923</v>
      </c>
      <c r="T22" s="251">
        <f>SUM(Q22:S22)</f>
        <v>202991</v>
      </c>
      <c r="U22" s="248"/>
      <c r="V22" s="249"/>
      <c r="W22" s="250">
        <f>'Pt 1 Summary of Data'!N24</f>
        <v>0</v>
      </c>
      <c r="X22" s="251">
        <f>SUM(U22:W22)</f>
        <v>0</v>
      </c>
      <c r="Y22" s="248"/>
      <c r="Z22" s="249"/>
      <c r="AA22" s="250">
        <f>'Pt 1 Summary of Data'!P24</f>
        <v>0</v>
      </c>
      <c r="AB22" s="251">
        <f>SUM(Y22:AA22)</f>
        <v>0</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84682</v>
      </c>
      <c r="R23" s="252">
        <f>SUM(R$22:R$22)</f>
        <v>58386</v>
      </c>
      <c r="S23" s="252">
        <f>SUM(S$22:S$22)</f>
        <v>59923</v>
      </c>
      <c r="T23" s="251">
        <f>SUM(Q23:S23)</f>
        <v>202991</v>
      </c>
      <c r="U23" s="252">
        <f>SUM(U$22:U$22)</f>
        <v>0</v>
      </c>
      <c r="V23" s="252">
        <f>SUM(V$22:V$22)</f>
        <v>0</v>
      </c>
      <c r="W23" s="252">
        <f>SUM(W$22:W$22)</f>
        <v>0</v>
      </c>
      <c r="X23" s="251">
        <f>SUM(U23:W23)</f>
        <v>0</v>
      </c>
      <c r="Y23" s="414">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247113</v>
      </c>
      <c r="R26" s="249">
        <v>216998</v>
      </c>
      <c r="S26" s="259">
        <f>'Pt 1 Summary of Data'!L21</f>
        <v>186351</v>
      </c>
      <c r="T26" s="251">
        <f>SUM(Q26:S26)</f>
        <v>650462</v>
      </c>
      <c r="U26" s="258"/>
      <c r="V26" s="249"/>
      <c r="W26" s="259">
        <f>'Pt 1 Summary of Data'!N21</f>
        <v>0</v>
      </c>
      <c r="X26" s="251">
        <f>SUM(U26:W26)</f>
        <v>0</v>
      </c>
      <c r="Y26" s="258"/>
      <c r="Z26" s="249"/>
      <c r="AA26" s="259">
        <f>'Pt 1 Summary of Data'!P21</f>
        <v>0</v>
      </c>
      <c r="AB26" s="251">
        <f>SUM(Y26:AA26)</f>
        <v>0</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11625</v>
      </c>
      <c r="R27" s="249">
        <v>15536</v>
      </c>
      <c r="S27" s="259">
        <f>'Pt 1 Summary of Data'!L35</f>
        <v>13010.564495670547</v>
      </c>
      <c r="T27" s="251">
        <f>SUM(Q27:S27)</f>
        <v>40171.564495670551</v>
      </c>
      <c r="U27" s="258"/>
      <c r="V27" s="249"/>
      <c r="W27" s="259">
        <f>'Pt 1 Summary of Data'!N35</f>
        <v>0</v>
      </c>
      <c r="X27" s="251">
        <f>SUM(U27:W27)</f>
        <v>0</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235488</v>
      </c>
      <c r="R28" s="259">
        <f t="shared" si="0"/>
        <v>201462</v>
      </c>
      <c r="S28" s="259">
        <f t="shared" si="0"/>
        <v>173340.43550432945</v>
      </c>
      <c r="T28" s="104">
        <f>T$26-T$27</f>
        <v>610290.43550432939</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1221</v>
      </c>
      <c r="R30" s="264">
        <v>1056</v>
      </c>
      <c r="S30" s="265">
        <f>'Pt 1 Summary of Data'!L49</f>
        <v>921.33333333333337</v>
      </c>
      <c r="T30" s="266">
        <f>SUM(Q30:S30)</f>
        <v>3198.3333333333335</v>
      </c>
      <c r="U30" s="267"/>
      <c r="V30" s="264"/>
      <c r="W30" s="268">
        <f>'Pt 1 Summary of Data'!N49</f>
        <v>0</v>
      </c>
      <c r="X30" s="266">
        <f>SUM(U30:W30)</f>
        <v>0</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0.33261376582487828</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0" stopIfTrue="1" operator="lessThan">
      <formula>0</formula>
    </cfRule>
  </conditionalFormatting>
  <conditionalFormatting sqref="K26:K27">
    <cfRule type="cellIs" dxfId="16" priority="33" stopIfTrue="1" operator="lessThan">
      <formula>0</formula>
    </cfRule>
  </conditionalFormatting>
  <conditionalFormatting sqref="S26:S27">
    <cfRule type="cellIs" dxfId="15" priority="29" stopIfTrue="1" operator="lessThan">
      <formula>0</formula>
    </cfRule>
  </conditionalFormatting>
  <conditionalFormatting sqref="O26:O27">
    <cfRule type="cellIs" dxfId="14" priority="30" stopIfTrue="1" operator="lessThan">
      <formula>0</formula>
    </cfRule>
  </conditionalFormatting>
  <conditionalFormatting sqref="W26:W27">
    <cfRule type="cellIs" dxfId="13" priority="27" stopIfTrue="1" operator="lessThan">
      <formula>0</formula>
    </cfRule>
  </conditionalFormatting>
  <conditionalFormatting sqref="AA26:AA27">
    <cfRule type="cellIs" dxfId="12" priority="25" stopIfTrue="1" operator="lessThan">
      <formula>0</formula>
    </cfRule>
  </conditionalFormatting>
  <conditionalFormatting sqref="E26:F27">
    <cfRule type="cellIs" dxfId="11" priority="13" stopIfTrue="1" operator="lessThan">
      <formula>0</formula>
    </cfRule>
  </conditionalFormatting>
  <conditionalFormatting sqref="I26">
    <cfRule type="cellIs" dxfId="10" priority="12" stopIfTrue="1" operator="lessThan">
      <formula>0</formula>
    </cfRule>
  </conditionalFormatting>
  <conditionalFormatting sqref="I27">
    <cfRule type="cellIs" dxfId="9" priority="11" stopIfTrue="1" operator="lessThan">
      <formula>0</formula>
    </cfRule>
  </conditionalFormatting>
  <conditionalFormatting sqref="J26:J27">
    <cfRule type="cellIs" dxfId="8" priority="10" stopIfTrue="1" operator="lessThan">
      <formula>0</formula>
    </cfRule>
  </conditionalFormatting>
  <conditionalFormatting sqref="M26:M27">
    <cfRule type="cellIs" dxfId="7" priority="9" stopIfTrue="1" operator="lessThan">
      <formula>0</formula>
    </cfRule>
  </conditionalFormatting>
  <conditionalFormatting sqref="N26:N27">
    <cfRule type="cellIs" dxfId="6" priority="8" stopIfTrue="1" operator="lessThan">
      <formula>0</formula>
    </cfRule>
  </conditionalFormatting>
  <conditionalFormatting sqref="Q26:Q27">
    <cfRule type="cellIs" dxfId="5" priority="7" stopIfTrue="1" operator="lessThan">
      <formula>0</formula>
    </cfRule>
  </conditionalFormatting>
  <conditionalFormatting sqref="U26:U27">
    <cfRule type="cellIs" dxfId="4" priority="5" stopIfTrue="1" operator="lessThan">
      <formula>0</formula>
    </cfRule>
  </conditionalFormatting>
  <conditionalFormatting sqref="V26:V27">
    <cfRule type="cellIs" dxfId="3" priority="4" stopIfTrue="1" operator="lessThan">
      <formula>0</formula>
    </cfRule>
  </conditionalFormatting>
  <conditionalFormatting sqref="Y26:Y27">
    <cfRule type="cellIs" dxfId="2" priority="3" stopIfTrue="1" operator="lessThan">
      <formula>0</formula>
    </cfRule>
  </conditionalFormatting>
  <conditionalFormatting sqref="Z26:Z27">
    <cfRule type="cellIs" dxfId="1" priority="2" stopIfTrue="1" operator="lessThan">
      <formula>0</formula>
    </cfRule>
  </conditionalFormatting>
  <conditionalFormatting sqref="R26:R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25" zoomScaleNormal="100" workbookViewId="0">
      <selection activeCell="E12" sqref="E12"/>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Mid-West National Life Insurance Company of Tennessee</v>
      </c>
      <c r="C8" s="335"/>
    </row>
    <row r="9" spans="2:3" s="2" customFormat="1" ht="15.75" customHeight="1" x14ac:dyDescent="0.25">
      <c r="B9" s="52" t="s">
        <v>90</v>
      </c>
      <c r="C9" s="335"/>
    </row>
    <row r="10" spans="2:3" s="2" customFormat="1" ht="15.75" customHeight="1" x14ac:dyDescent="0.25">
      <c r="B10" s="283" t="str">
        <f>'Cover Page'!C9</f>
        <v>N/A</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Mid-West National Life Insurance Company of Tennessee</v>
      </c>
    </row>
    <row r="9" spans="2:4" ht="15.75" customHeight="1" x14ac:dyDescent="0.25">
      <c r="B9" s="52" t="s">
        <v>90</v>
      </c>
    </row>
    <row r="10" spans="2:4" ht="15.75" customHeight="1" x14ac:dyDescent="0.25">
      <c r="B10" s="283" t="str">
        <f>'Cover Page'!C9</f>
        <v>N/A</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2022-07-29T19:28:50Z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