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codeName="ThisWorkbook" defaultThemeVersion="124226"/>
  <xr:revisionPtr revIDLastSave="0" documentId="13_ncr:1_{6B1A9380-BE2F-4D4D-A14E-F907B1587037}" xr6:coauthVersionLast="47" xr6:coauthVersionMax="47" xr10:uidLastSave="{00000000-0000-0000-0000-000000000000}"/>
  <bookViews>
    <workbookView xWindow="1440" yWindow="840" windowWidth="22395" windowHeight="13245"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<sst xmlns="http://schemas.openxmlformats.org/spreadsheetml/2006/main" count="320" uniqueCount="169">
  <si>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</si>
  <si>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</si>
  <si>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</si>
  <si>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</si>
  <si>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</si>
  <si>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</si>
  <si>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</si>
  <si>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</si>
  <si>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</si>
  <si>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</si>
  <si>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</si>
  <si>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</si>
  <si>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</si>
  <si>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</si>
  <si>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</si>
  <si>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</si>
  <si>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</si>
  <si>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</si>
  <si>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</si>
  <si>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</si>
  <si>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</si>
  <si>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</si>
  <si>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</si>
  <si>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</si>
  <si>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</si>
  <si>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</si>
  <si>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</si>
  <si>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</si>
  <si>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</si>
  <si>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</si>
  <si>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</si>
  <si>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</si>
  <si>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</si>
  <si>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</si>
  <si>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</si>
  <si>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</si>
  <si>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</si>
  <si>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</si>
  <si>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</si>
  <si>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</si>
  <si>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</si>
  <si>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</si>
  <si>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</si>
  <si>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</si>
  <si>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</si>
  <si>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</si>
  <si>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</si>
  <si>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</si>
  <si>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</si>
  <si>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</si>
  <si>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</si>
  <si>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</si>
  <si>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</si>
  <si>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</si>
  <si>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</si>
  <si>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</si>
  <si>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</si>
  <si>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</si>
  <si>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</si>
  <si>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</si>
  <si>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</si>
  <si>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</si>
  <si>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</si>
  <si>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</si>
  <si>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</si>
  <si>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</si>
  <si>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</si>
  <si>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</si>
  <si>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</si>
  <si>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</si>
  <si>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</si>
  <si>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</si>
  <si>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</si>
  <si>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</si>
  <si>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</si>
  <si>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</si>
  <si>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</si>
  <si>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</si>
  <si>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</si>
  <si>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</si>
  <si>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</si>
  <si>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</si>
  <si>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</si>
  <si>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</si>
  <si>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</si>
  <si>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</si>
  <si>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</si>
  <si>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</si>
  <si>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</si>
  <si>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</si>
  <si>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</si>
  <si>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</si>
  <si>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</si>
  <si>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</si>
  <si>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</si>
  <si>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</si>
  <si>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</si>
  <si>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</si>
  <si>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</si>
  <si>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</si>
  <si>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</si>
  <si>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</si>
  <si>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</si>
  <si>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</si>
  <si>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</si>
  <si>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</si>
  <si>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</si>
  <si>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</si>
  <si>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</si>
  <si>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</si>
  <si>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</si>
  <si>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</si>
  <si>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</si>
  <si>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</si>
  <si>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</si>
  <si>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</si>
  <si>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</si>
  <si>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</si>
  <si>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</si>
  <si>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</si>
  <si>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</si>
  <si>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</si>
  <si>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</si>
  <si>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</si>
  <si>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</si>
  <si>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</si>
  <si>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</si>
  <si>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</si>
  <si>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</si>
  <si>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</si>
  <si>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</si>
  <si>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</si>
  <si>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</si>
  <si>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</si>
  <si>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</si>
  <si>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</si>
  <si>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</si>
  <si>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</si>
  <si>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</si>
  <si>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</si>
  <si>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</si>
  <si>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</si>
  <si>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</si>
  <si>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</si>
  <si>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</si>
  <si>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</si>
  <si>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</si>
  <si>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</si>
  <si>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</si>
  <si>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</si>
  <si>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</si>
  <si>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</si>
  <si>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</si>
  <si>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</si>
  <si>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</si>
  <si>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</si>
  <si>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</si>
  <si>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</si>
  <si>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</si>
  <si>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</si>
  <si>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2021</t>
  </si>
  <si>
    <t xml:space="preserve">Expenses are allocated on a cost center-level basis using one of the following: paid claims, quotes, subscribers, coverages, cases, new claims, open claims, list bills, self bills, sales, in force lives or in </t>
  </si>
  <si>
    <t>Allocations are not automatically available at a state level.  However, CA premium is tracked on an independent database.  For survey, manually calculated the CA ratio of expenses using the total CA sitused state premium for the survey divided by the total premium for all states.</t>
  </si>
  <si>
    <t xml:space="preserve">Expenses are allocated on a cost center-level basis using one of the following: paid claims, quotes, subscribers, coverages, cases, new claims, open claims, list bills, self bills, sales, in force lives or in force premium. </t>
  </si>
  <si>
    <t>Allocations are not automatically available at a state level.  However, CA premium is tracked on an independent database.  For survey, manually calculated the CA ratio of expenses using the total CA sitused state premium reported for the survey divided by the total premium for all states.</t>
  </si>
  <si>
    <t>John Luviano</t>
  </si>
  <si>
    <t>Richard Mucci</t>
  </si>
  <si>
    <t>The Lincoln National Life Insurance Company</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</si>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</sst>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
      <i/>
      <sz val="10"/>
      <name val="Arial"/>
      <family val="2"/>
    </font>
    <font>
      <i/>
      <sz val="9"/>
      <name val="Arial"/>
      <family val="2"/>
    </font>
    <font>
      <i/>
      <sz val="8"/>
      <name val="Arial"/>
      <family val="2"/>
    </font>
    <font>
      <i/>
      <sz val="8"/>
      <color rgb="FFC00000"/>
      <name val="Arial"/>
      <family val="2"/>
    </font>
    <font>
      <sz val="9"/>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31">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0" fontId="4" fillId="0" borderId="0" xfId="126" applyProtection="1">
      <protection locked="0"/>
    </xf>
    <xf numFmtId="0" fontId="41" fillId="0" borderId="0" xfId="0" applyFont="1" applyProtection="1">
      <protection locked="0"/>
    </xf>
    <xf numFmtId="165" fontId="4" fillId="0" borderId="0" xfId="62" applyNumberFormat="1" applyFont="1" applyProtection="1">
      <protection locked="0"/>
    </xf>
    <xf numFmtId="0" fontId="42" fillId="0" borderId="0" xfId="0" applyFont="1" applyProtection="1">
      <protection locked="0"/>
    </xf>
    <xf numFmtId="0" fontId="43" fillId="0" borderId="0" xfId="0" applyFont="1" applyAlignment="1" applyProtection="1">
      <alignment vertical="center"/>
      <protection locked="0"/>
    </xf>
    <xf numFmtId="0" fontId="44" fillId="0" borderId="11" xfId="324" applyFont="1" applyBorder="1" applyAlignment="1" applyProtection="1">
      <alignment vertical="center"/>
      <protection locked="0"/>
    </xf>
    <xf numFmtId="0" fontId="43" fillId="0" borderId="30" xfId="324" applyFont="1" applyBorder="1" applyAlignment="1" applyProtection="1">
      <alignment vertical="center"/>
      <protection locked="0"/>
    </xf>
    <xf numFmtId="0" fontId="43" fillId="0" borderId="30" xfId="0" applyFont="1" applyBorder="1" applyAlignment="1" applyProtection="1">
      <alignment vertical="center"/>
      <protection locked="0"/>
    </xf>
    <xf numFmtId="0" fontId="43" fillId="0" borderId="62" xfId="0" applyFont="1" applyBorder="1" applyAlignment="1" applyProtection="1">
      <alignment vertical="center"/>
      <protection locked="0"/>
    </xf>
    <xf numFmtId="0" fontId="4" fillId="0" borderId="78" xfId="0" applyFont="1" applyBorder="1" applyAlignment="1" applyProtection="1">
      <alignment wrapText="1"/>
      <protection locked="0"/>
    </xf>
    <xf numFmtId="0" fontId="45" fillId="0" borderId="78" xfId="0" applyFont="1" applyBorder="1" applyAlignment="1" applyProtection="1">
      <alignment wrapText="1"/>
      <protection locked="0"/>
    </xf>
    <xf numFmtId="164" fontId="30" fillId="0" borderId="0" xfId="125" applyNumberFormat="1" applyFont="1" applyAlignment="1" applyProtection="1">
      <protection locked="0"/>
    </xf>
    <xf numFmtId="44" fontId="30" fillId="0" borderId="0" xfId="125" applyNumberFormat="1" applyFont="1" applyAlignment="1" applyProtection="1">
      <protection locked="0"/>
    </xf>
    <xf numFmtId="167" fontId="30" fillId="0" borderId="0" xfId="326" applyNumberFormat="1" applyFont="1" applyAlignment="1" applyProtection="1">
      <protection locked="0"/>
    </xf>
    <xf numFmtId="165" fontId="30" fillId="0" borderId="0" xfId="62" applyNumberFormat="1" applyFont="1" applyAlignment="1" applyProtection="1">
      <protection locked="0"/>
    </xf>
    <xf numFmtId="165" fontId="30" fillId="0" borderId="0" xfId="62" applyNumberFormat="1" applyFont="1" applyFill="1" applyAlignment="1" applyProtection="1">
      <protection locked="0"/>
    </xf>
    <xf numFmtId="167" fontId="30" fillId="0" borderId="0" xfId="125" applyNumberFormat="1" applyFont="1" applyAlignment="1" applyProtection="1">
      <protection locked="0"/>
    </xf>
    <xf numFmtId="0" fontId="30" fillId="0" borderId="0" xfId="125" applyFont="1" applyFill="1" applyAlignment="1" applyProtection="1">
      <alignment horizontal="center"/>
      <protection locked="0"/>
    </xf>
    <xf numFmtId="165" fontId="30" fillId="0" borderId="0" xfId="125" applyNumberFormat="1" applyFont="1" applyAlignment="1" applyProtection="1">
      <protection locked="0"/>
    </xf>
    <xf numFmtId="43" fontId="30" fillId="0" borderId="0" xfId="125" applyNumberFormat="1" applyFont="1" applyAlignment="1" applyProtection="1">
      <protection locked="0"/>
    </xf>
    <xf numFmtId="167" fontId="4" fillId="0" borderId="0" xfId="125" applyNumberFormat="1" applyFont="1" applyAlignment="1" applyProtection="1">
      <protection locked="0"/>
    </xf>
    <xf numFmtId="9" fontId="4" fillId="0" borderId="0" xfId="326" applyFont="1" applyAlignment="1" applyProtection="1">
      <protection locked="0"/>
    </xf>
    <xf numFmtId="167" fontId="30" fillId="0" borderId="0" xfId="326" applyNumberFormat="1" applyFont="1" applyFill="1" applyAlignment="1" applyProtection="1">
      <protection locked="0"/>
    </xf>
    <xf numFmtId="166" fontId="4" fillId="0" borderId="0" xfId="0" applyNumberFormat="1" applyFont="1" applyProtection="1">
      <protection locked="0"/>
    </xf>
    <xf numFmtId="3" fontId="30" fillId="0" borderId="62" xfId="126" applyNumberFormat="1" applyFont="1" applyBorder="1" applyAlignment="1" applyProtection="1">
      <alignment horizontal="center" vertical="top"/>
      <protection locked="0"/>
    </xf>
    <xf numFmtId="3" fontId="30" fillId="0" borderId="19" xfId="126" applyNumberFormat="1" applyFont="1" applyBorder="1" applyAlignment="1" applyProtection="1">
      <alignment horizontal="center" vertical="top"/>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24</xdr:row>
      <xdr:rowOff>228600</xdr:rowOff>
    </xdr:from>
    <xdr:to>
      <xdr:col>1</xdr:col>
      <xdr:colOff>2181225</xdr:colOff>
      <xdr:row>24</xdr:row>
      <xdr:rowOff>1229237</xdr:rowOff>
    </xdr:to>
    <xdr:pic>
      <xdr:nvPicPr>
        <xdr:cNvPr id="7" name="Picture 6">
          <a:extLst>
            <a:ext uri="{FF2B5EF4-FFF2-40B4-BE49-F238E27FC236}">
              <a16:creationId xmlns:a16="http://schemas.microsoft.com/office/drawing/2014/main" id="{6A937399-8D31-4C6E-9C60-B0A2C809A2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6657975"/>
          <a:ext cx="1781175" cy="1000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219075</xdr:colOff>
      <xdr:row>21</xdr:row>
      <xdr:rowOff>104775</xdr:rowOff>
    </xdr:from>
    <xdr:to>
      <xdr:col>1</xdr:col>
      <xdr:colOff>4381500</xdr:colOff>
      <xdr:row>21</xdr:row>
      <xdr:rowOff>876300</xdr:rowOff>
    </xdr:to>
    <xdr:pic>
      <xdr:nvPicPr>
        <xdr:cNvPr id="3" name="Picture 2">
          <a:extLst>
            <a:ext uri="{FF2B5EF4-FFF2-40B4-BE49-F238E27FC236}">
              <a16:creationId xmlns:a16="http://schemas.microsoft.com/office/drawing/2014/main" id="{2D46F37C-37BB-DA25-3E44-5A5DA47C0C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2900" y="5962650"/>
          <a:ext cx="4162425"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opLeftCell="A4" zoomScaleNormal="100" workbookViewId="0">
      <selection activeCell="D16" sqref="D16"/>
    </sheetView>
  </sheetViews>
  <sheetFormatPr defaultColWidth="9.140625"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167</v>
      </c>
    </row>
    <row r="9" spans="1:3" ht="15.75" x14ac:dyDescent="0.2">
      <c r="A9" s="32" t="s">
        <v>3</v>
      </c>
      <c r="B9" s="33" t="s">
        <v>89</v>
      </c>
      <c r="C9" s="34"/>
    </row>
    <row r="10" spans="1:3" ht="16.5" thickBot="1" x14ac:dyDescent="0.3">
      <c r="A10" s="36" t="s">
        <v>4</v>
      </c>
      <c r="B10" s="37" t="s">
        <v>86</v>
      </c>
      <c r="C10" s="38" t="s">
        <v>168</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Q59"/>
  <sheetViews>
    <sheetView tabSelected="1" zoomScaleNormal="100" workbookViewId="0">
      <pane xSplit="4" ySplit="16" topLeftCell="M32" activePane="bottomRight" state="frozen"/>
      <selection pane="topRight" activeCell="E1" sqref="E1"/>
      <selection pane="bottomLeft" activeCell="A17" sqref="A17"/>
      <selection pane="bottomRight" activeCell="P44" sqref="P44"/>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7" width="17.5703125" style="11" bestFit="1" customWidth="1"/>
    <col min="18" max="16384" width="9.28515625" style="25"/>
  </cols>
  <sheetData>
    <row r="1" spans="1:17" ht="15.75" x14ac:dyDescent="0.25">
      <c r="B1" s="26" t="s">
        <v>139</v>
      </c>
      <c r="C1" s="24"/>
      <c r="D1" s="24"/>
    </row>
    <row r="2" spans="1:17" s="39" customFormat="1" ht="15.75" x14ac:dyDescent="0.25">
      <c r="B2" s="40" t="s">
        <v>142</v>
      </c>
      <c r="C2" s="41"/>
      <c r="D2" s="41"/>
      <c r="Q2" s="11"/>
    </row>
    <row r="3" spans="1:17" ht="15.75" x14ac:dyDescent="0.25">
      <c r="A3" s="42"/>
      <c r="B3" s="26" t="s">
        <v>59</v>
      </c>
      <c r="C3" s="24"/>
      <c r="D3" s="24"/>
    </row>
    <row r="4" spans="1:17" x14ac:dyDescent="0.2">
      <c r="B4" s="24"/>
      <c r="C4" s="24"/>
      <c r="D4" s="24"/>
    </row>
    <row r="5" spans="1:17" s="49" customFormat="1" ht="15.75" x14ac:dyDescent="0.25">
      <c r="A5" s="43"/>
      <c r="B5" s="44" t="s">
        <v>87</v>
      </c>
      <c r="C5" s="45"/>
      <c r="D5" s="45"/>
      <c r="E5" s="46"/>
      <c r="F5" s="46"/>
      <c r="G5" s="25"/>
      <c r="H5" s="47" t="s">
        <v>63</v>
      </c>
      <c r="I5" s="25"/>
      <c r="J5" s="25"/>
      <c r="K5" s="46"/>
      <c r="L5" s="46"/>
      <c r="M5" s="25"/>
      <c r="N5" s="48"/>
      <c r="O5" s="25"/>
      <c r="P5" s="25"/>
      <c r="Q5" s="405"/>
    </row>
    <row r="6" spans="1:17" s="49" customFormat="1" ht="15" customHeight="1" x14ac:dyDescent="0.2">
      <c r="A6" s="43"/>
      <c r="B6" s="382"/>
      <c r="C6" s="383"/>
      <c r="D6" s="391">
        <f>'Cover Page'!C7</f>
        <v>0</v>
      </c>
      <c r="E6" s="335"/>
      <c r="F6" s="336"/>
      <c r="G6" s="25"/>
      <c r="H6" s="50" t="str">
        <f>'Cover Page'!C10</f>
        <v>No</v>
      </c>
      <c r="I6" s="25"/>
      <c r="J6" s="25"/>
      <c r="K6" s="51"/>
      <c r="L6" s="51"/>
      <c r="M6" s="25"/>
      <c r="N6" s="52"/>
      <c r="O6" s="25"/>
      <c r="P6" s="25"/>
      <c r="Q6" s="405"/>
    </row>
    <row r="7" spans="1:17" s="49" customFormat="1" ht="15.75" x14ac:dyDescent="0.25">
      <c r="A7" s="43"/>
      <c r="B7" s="44" t="s">
        <v>88</v>
      </c>
      <c r="C7" s="45"/>
      <c r="D7" s="45"/>
      <c r="E7" s="336"/>
      <c r="F7" s="336"/>
      <c r="G7" s="25"/>
      <c r="H7" s="39"/>
      <c r="K7" s="51"/>
      <c r="L7" s="51"/>
      <c r="M7" s="25"/>
      <c r="N7" s="39"/>
      <c r="Q7" s="405"/>
    </row>
    <row r="8" spans="1:17" s="49" customFormat="1" ht="15" customHeight="1" x14ac:dyDescent="0.2">
      <c r="A8" s="43"/>
      <c r="B8" s="384"/>
      <c r="C8" s="383"/>
      <c r="D8" s="198" t="str">
        <f>'Cover Page'!C8</f>
        <v>The Lincoln National Life Insurance Company</v>
      </c>
      <c r="E8" s="336"/>
      <c r="F8" s="336"/>
      <c r="G8" s="25"/>
      <c r="H8" s="53"/>
      <c r="K8" s="381"/>
      <c r="L8" s="381"/>
      <c r="M8" s="25"/>
      <c r="N8" s="53"/>
      <c r="Q8" s="405"/>
    </row>
    <row r="9" spans="1:17" s="49" customFormat="1" ht="18" customHeight="1" x14ac:dyDescent="0.25">
      <c r="A9" s="43"/>
      <c r="B9" s="54" t="s">
        <v>90</v>
      </c>
      <c r="C9" s="45"/>
      <c r="D9" s="45"/>
      <c r="E9" s="346" t="s">
        <v>105</v>
      </c>
      <c r="F9" s="336"/>
      <c r="H9" s="43"/>
      <c r="I9" s="25"/>
      <c r="J9" s="25"/>
      <c r="K9" s="55"/>
      <c r="L9" s="55"/>
      <c r="N9" s="43"/>
      <c r="O9" s="25"/>
      <c r="P9" s="25"/>
      <c r="Q9" s="405"/>
    </row>
    <row r="10" spans="1:17" s="49" customFormat="1" ht="15" customHeight="1" x14ac:dyDescent="0.2">
      <c r="A10" s="43"/>
      <c r="B10" s="385"/>
      <c r="C10" s="383"/>
      <c r="D10" s="198">
        <f>'Cover Page'!C9</f>
        <v>0</v>
      </c>
      <c r="E10" s="336"/>
      <c r="F10" s="336"/>
      <c r="G10" s="25"/>
      <c r="H10" s="52"/>
      <c r="K10" s="381"/>
      <c r="L10" s="381"/>
      <c r="M10" s="25"/>
      <c r="N10" s="52"/>
      <c r="Q10" s="405"/>
    </row>
    <row r="11" spans="1:17" s="49" customFormat="1" ht="15.75" x14ac:dyDescent="0.25">
      <c r="A11" s="43"/>
      <c r="B11" s="54" t="s">
        <v>85</v>
      </c>
      <c r="C11" s="45"/>
      <c r="D11" s="45"/>
      <c r="E11" s="336"/>
      <c r="F11" s="336"/>
      <c r="H11" s="56"/>
      <c r="I11" s="25"/>
      <c r="J11" s="25"/>
      <c r="K11" s="55"/>
      <c r="L11" s="55"/>
      <c r="N11" s="56"/>
      <c r="O11" s="25"/>
      <c r="P11" s="25"/>
      <c r="Q11" s="405"/>
    </row>
    <row r="12" spans="1:17" s="49" customFormat="1" x14ac:dyDescent="0.2">
      <c r="A12" s="43"/>
      <c r="B12" s="385"/>
      <c r="C12" s="383"/>
      <c r="D12" s="198" t="str">
        <f>'Cover Page'!C6</f>
        <v>2021</v>
      </c>
      <c r="E12" s="57"/>
      <c r="F12" s="57"/>
      <c r="G12" s="58"/>
      <c r="H12" s="58"/>
      <c r="I12" s="25"/>
      <c r="J12" s="25"/>
      <c r="K12" s="57"/>
      <c r="L12" s="57"/>
      <c r="M12" s="58"/>
      <c r="N12" s="58"/>
      <c r="O12" s="25"/>
      <c r="P12" s="25"/>
      <c r="Q12" s="405"/>
    </row>
    <row r="13" spans="1:17" s="49" customFormat="1" ht="15.75" thickBot="1" x14ac:dyDescent="0.25">
      <c r="A13" s="43"/>
      <c r="B13" s="24"/>
      <c r="C13" s="24"/>
      <c r="D13" s="41"/>
      <c r="G13" s="58"/>
      <c r="H13" s="58"/>
      <c r="I13" s="25"/>
      <c r="J13" s="25"/>
      <c r="M13" s="58"/>
      <c r="N13" s="58"/>
      <c r="O13" s="25"/>
      <c r="P13" s="25"/>
      <c r="Q13" s="405"/>
    </row>
    <row r="14" spans="1:17" ht="13.7" customHeight="1" thickBot="1" x14ac:dyDescent="0.3">
      <c r="B14" s="24"/>
      <c r="C14" s="24"/>
      <c r="D14" s="41"/>
      <c r="E14" s="320"/>
      <c r="F14" s="321"/>
      <c r="G14" s="321" t="s">
        <v>33</v>
      </c>
      <c r="H14" s="321"/>
      <c r="I14" s="321"/>
      <c r="J14" s="321"/>
      <c r="K14" s="320"/>
      <c r="L14" s="321"/>
      <c r="M14" s="321" t="s">
        <v>33</v>
      </c>
      <c r="N14" s="321"/>
      <c r="O14" s="321"/>
      <c r="P14" s="333"/>
    </row>
    <row r="15" spans="1:17" ht="13.7" customHeight="1" thickBot="1" x14ac:dyDescent="0.25">
      <c r="B15" s="24"/>
      <c r="C15" s="24"/>
      <c r="D15" s="41"/>
      <c r="E15" s="323"/>
      <c r="F15" s="324"/>
      <c r="G15" s="325" t="s">
        <v>106</v>
      </c>
      <c r="H15" s="324"/>
      <c r="I15" s="324"/>
      <c r="J15" s="326"/>
      <c r="K15" s="323"/>
      <c r="L15" s="324"/>
      <c r="M15" s="325" t="s">
        <v>107</v>
      </c>
      <c r="N15" s="324"/>
      <c r="O15" s="324"/>
      <c r="P15" s="326"/>
    </row>
    <row r="16" spans="1:17"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7"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7" ht="31.5" customHeight="1" thickBot="1" x14ac:dyDescent="0.25">
      <c r="B18" s="317"/>
      <c r="C18" s="314"/>
      <c r="D18" s="319" t="s">
        <v>151</v>
      </c>
      <c r="E18" s="62" t="str">
        <f>"12/31/"&amp;""&amp;'Cover Page'!C$6</f>
        <v>12/31/2021</v>
      </c>
      <c r="F18" s="63">
        <f>DATE(YEAR(E18)+0,MONTH(E18)+3,DAY(E18)+0)</f>
        <v>44651</v>
      </c>
      <c r="G18" s="62" t="str">
        <f>"12/31/"&amp;""&amp;'Cover Page'!C$6</f>
        <v>12/31/2021</v>
      </c>
      <c r="H18" s="64">
        <f>DATE(YEAR(G18)+0,MONTH(G18)+3,DAY(G18)+0)</f>
        <v>44651</v>
      </c>
      <c r="I18" s="62" t="str">
        <f>"12/31/"&amp;""&amp;'Cover Page'!C$6</f>
        <v>12/31/2021</v>
      </c>
      <c r="J18" s="64">
        <f>DATE(YEAR(I18)+0,MONTH(I18)+3,DAY(I18)+0)</f>
        <v>44651</v>
      </c>
      <c r="K18" s="62" t="str">
        <f>"12/31/"&amp;""&amp;'Cover Page'!C$6</f>
        <v>12/31/2021</v>
      </c>
      <c r="L18" s="64">
        <f>DATE(YEAR(K18)+0,MONTH(K18)+3,DAY(K18)+0)</f>
        <v>44651</v>
      </c>
      <c r="M18" s="62" t="str">
        <f>"12/31/"&amp;""&amp;'Cover Page'!C$6</f>
        <v>12/31/2021</v>
      </c>
      <c r="N18" s="64">
        <f>DATE(YEAR(M18)+0,MONTH(M18)+3,DAY(M18)+0)</f>
        <v>44651</v>
      </c>
      <c r="O18" s="62" t="str">
        <f>"12/31/"&amp;""&amp;'Cover Page'!C$6</f>
        <v>12/31/2021</v>
      </c>
      <c r="P18" s="64">
        <f>DATE(YEAR(O18)+0,MONTH(O18)+3,DAY(O18)+0)</f>
        <v>44651</v>
      </c>
    </row>
    <row r="19" spans="2:17"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c r="Q19" s="11"/>
    </row>
    <row r="20" spans="2:17" x14ac:dyDescent="0.2">
      <c r="B20" s="70" t="s">
        <v>0</v>
      </c>
      <c r="C20" s="71" t="s">
        <v>32</v>
      </c>
      <c r="D20" s="72"/>
      <c r="E20" s="73"/>
      <c r="F20" s="74"/>
      <c r="G20" s="75"/>
      <c r="H20" s="76"/>
      <c r="I20" s="77"/>
      <c r="J20" s="75"/>
      <c r="K20" s="73"/>
      <c r="L20" s="74"/>
      <c r="M20" s="77"/>
      <c r="N20" s="76"/>
      <c r="O20" s="77"/>
      <c r="P20" s="78"/>
      <c r="Q20" s="406"/>
    </row>
    <row r="21" spans="2:17"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22683171.972355872</v>
      </c>
      <c r="P21" s="83">
        <f>'Pt 2 Premium and Claims'!P22+'Pt 2 Premium and Claims'!P23-'Pt 2 Premium and Claims'!P24-'Pt 2 Premium and Claims'!P25</f>
        <v>22683171.972355872</v>
      </c>
      <c r="Q21" s="407"/>
    </row>
    <row r="22" spans="2:17" s="39" customFormat="1" x14ac:dyDescent="0.2">
      <c r="B22" s="85"/>
      <c r="C22" s="86"/>
      <c r="D22" s="87"/>
      <c r="E22" s="88"/>
      <c r="F22" s="89"/>
      <c r="G22" s="90"/>
      <c r="H22" s="91"/>
      <c r="I22" s="88"/>
      <c r="J22" s="92"/>
      <c r="K22" s="88"/>
      <c r="L22" s="89"/>
      <c r="M22" s="88"/>
      <c r="N22" s="91"/>
      <c r="O22" s="88"/>
      <c r="P22" s="89"/>
      <c r="Q22" s="11"/>
    </row>
    <row r="23" spans="2:17" s="39" customFormat="1" x14ac:dyDescent="0.2">
      <c r="B23" s="70" t="s">
        <v>1</v>
      </c>
      <c r="C23" s="71" t="s">
        <v>6</v>
      </c>
      <c r="D23" s="93"/>
      <c r="E23" s="77"/>
      <c r="F23" s="94"/>
      <c r="G23" s="75"/>
      <c r="H23" s="95"/>
      <c r="I23" s="77"/>
      <c r="J23" s="96"/>
      <c r="K23" s="77"/>
      <c r="L23" s="94"/>
      <c r="M23" s="77"/>
      <c r="N23" s="95"/>
      <c r="O23" s="77"/>
      <c r="P23" s="94"/>
      <c r="Q23" s="11"/>
    </row>
    <row r="24" spans="2:17"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0</v>
      </c>
      <c r="N24" s="83">
        <f>'Pt 2 Premium and Claims'!N51</f>
        <v>0</v>
      </c>
      <c r="O24" s="82">
        <f>'Pt 2 Premium and Claims'!O51</f>
        <v>16317843.951506659</v>
      </c>
      <c r="P24" s="83">
        <f>'Pt 2 Premium and Claims'!P51</f>
        <v>15963875.133068418</v>
      </c>
      <c r="Q24" s="11"/>
    </row>
    <row r="25" spans="2:17" s="39" customFormat="1" x14ac:dyDescent="0.2">
      <c r="B25" s="99"/>
      <c r="C25" s="100"/>
      <c r="D25" s="87"/>
      <c r="E25" s="88"/>
      <c r="F25" s="89"/>
      <c r="G25" s="90"/>
      <c r="H25" s="91"/>
      <c r="I25" s="88"/>
      <c r="J25" s="92"/>
      <c r="K25" s="88"/>
      <c r="L25" s="89"/>
      <c r="M25" s="88"/>
      <c r="N25" s="91"/>
      <c r="O25" s="88"/>
      <c r="P25" s="89"/>
      <c r="Q25" s="11"/>
    </row>
    <row r="26" spans="2:17" x14ac:dyDescent="0.2">
      <c r="B26" s="70" t="s">
        <v>2</v>
      </c>
      <c r="C26" s="71" t="s">
        <v>46</v>
      </c>
      <c r="D26" s="72"/>
      <c r="E26" s="77"/>
      <c r="F26" s="94"/>
      <c r="G26" s="75"/>
      <c r="H26" s="95"/>
      <c r="I26" s="77"/>
      <c r="J26" s="96"/>
      <c r="K26" s="77"/>
      <c r="L26" s="94"/>
      <c r="M26" s="77"/>
      <c r="N26" s="95"/>
      <c r="O26" s="77"/>
      <c r="P26" s="94"/>
    </row>
    <row r="27" spans="2:17" s="39" customFormat="1" ht="30" x14ac:dyDescent="0.2">
      <c r="B27" s="97"/>
      <c r="C27" s="101">
        <v>3.1</v>
      </c>
      <c r="D27" s="81" t="s">
        <v>135</v>
      </c>
      <c r="E27" s="77"/>
      <c r="F27" s="94"/>
      <c r="G27" s="75"/>
      <c r="H27" s="95"/>
      <c r="I27" s="77"/>
      <c r="J27" s="96"/>
      <c r="K27" s="77"/>
      <c r="L27" s="94"/>
      <c r="M27" s="77"/>
      <c r="N27" s="95"/>
      <c r="O27" s="77"/>
      <c r="P27" s="94"/>
      <c r="Q27" s="11"/>
    </row>
    <row r="28" spans="2:17" s="39" customFormat="1" x14ac:dyDescent="0.2">
      <c r="B28" s="97"/>
      <c r="C28" s="101"/>
      <c r="D28" s="81" t="s">
        <v>58</v>
      </c>
      <c r="E28" s="102"/>
      <c r="F28" s="103"/>
      <c r="G28" s="104"/>
      <c r="H28" s="105"/>
      <c r="I28" s="106"/>
      <c r="J28" s="107"/>
      <c r="K28" s="106"/>
      <c r="L28" s="108"/>
      <c r="M28" s="106"/>
      <c r="N28" s="105"/>
      <c r="O28" s="106">
        <v>-175338.76862590865</v>
      </c>
      <c r="P28" s="108">
        <v>-175339</v>
      </c>
      <c r="Q28" s="428"/>
    </row>
    <row r="29" spans="2:17" s="39" customFormat="1" ht="30" x14ac:dyDescent="0.2">
      <c r="B29" s="97"/>
      <c r="C29" s="101"/>
      <c r="D29" s="81" t="s">
        <v>67</v>
      </c>
      <c r="E29" s="106"/>
      <c r="F29" s="108"/>
      <c r="G29" s="104"/>
      <c r="H29" s="105"/>
      <c r="I29" s="106"/>
      <c r="J29" s="107"/>
      <c r="K29" s="106"/>
      <c r="L29" s="108"/>
      <c r="M29" s="106"/>
      <c r="N29" s="105"/>
      <c r="O29" s="106"/>
      <c r="P29" s="108"/>
      <c r="Q29" s="428"/>
    </row>
    <row r="30" spans="2:17" ht="45" x14ac:dyDescent="0.2">
      <c r="B30" s="79"/>
      <c r="C30" s="101">
        <v>3.2</v>
      </c>
      <c r="D30" s="81" t="s">
        <v>136</v>
      </c>
      <c r="E30" s="77"/>
      <c r="F30" s="94"/>
      <c r="G30" s="75"/>
      <c r="H30" s="95"/>
      <c r="I30" s="77"/>
      <c r="J30" s="96"/>
      <c r="K30" s="77"/>
      <c r="L30" s="94"/>
      <c r="M30" s="77"/>
      <c r="N30" s="95"/>
      <c r="O30" s="77"/>
      <c r="P30" s="94"/>
    </row>
    <row r="31" spans="2:17" x14ac:dyDescent="0.2">
      <c r="B31" s="79"/>
      <c r="C31" s="101"/>
      <c r="D31" s="109" t="s">
        <v>42</v>
      </c>
      <c r="E31" s="110"/>
      <c r="F31" s="108"/>
      <c r="G31" s="104"/>
      <c r="H31" s="105"/>
      <c r="I31" s="106"/>
      <c r="J31" s="107"/>
      <c r="K31" s="110"/>
      <c r="L31" s="108"/>
      <c r="M31" s="106"/>
      <c r="N31" s="105"/>
      <c r="O31" s="106">
        <v>7022.3356026569763</v>
      </c>
      <c r="P31" s="108">
        <v>7022</v>
      </c>
      <c r="Q31" s="428"/>
    </row>
    <row r="32" spans="2:17" x14ac:dyDescent="0.2">
      <c r="B32" s="79"/>
      <c r="C32" s="101"/>
      <c r="D32" s="109" t="s">
        <v>104</v>
      </c>
      <c r="E32" s="106"/>
      <c r="F32" s="108"/>
      <c r="G32" s="104"/>
      <c r="H32" s="105"/>
      <c r="I32" s="106"/>
      <c r="J32" s="107"/>
      <c r="K32" s="106"/>
      <c r="L32" s="108"/>
      <c r="M32" s="106"/>
      <c r="N32" s="105"/>
      <c r="O32" s="106">
        <v>401974.90939744707</v>
      </c>
      <c r="P32" s="108">
        <v>401975</v>
      </c>
      <c r="Q32" s="428"/>
    </row>
    <row r="33" spans="2:17" x14ac:dyDescent="0.2">
      <c r="B33" s="79"/>
      <c r="C33" s="101"/>
      <c r="D33" s="109" t="s">
        <v>103</v>
      </c>
      <c r="E33" s="106"/>
      <c r="F33" s="108"/>
      <c r="G33" s="104"/>
      <c r="H33" s="105"/>
      <c r="I33" s="106"/>
      <c r="J33" s="107"/>
      <c r="K33" s="106"/>
      <c r="L33" s="108"/>
      <c r="M33" s="106"/>
      <c r="N33" s="105"/>
      <c r="O33" s="106"/>
      <c r="P33" s="108"/>
    </row>
    <row r="34" spans="2:17" x14ac:dyDescent="0.2">
      <c r="B34" s="79"/>
      <c r="C34" s="101">
        <v>3.3</v>
      </c>
      <c r="D34" s="109" t="s">
        <v>21</v>
      </c>
      <c r="E34" s="110"/>
      <c r="F34" s="108"/>
      <c r="G34" s="104"/>
      <c r="H34" s="105"/>
      <c r="I34" s="106"/>
      <c r="J34" s="107"/>
      <c r="K34" s="110"/>
      <c r="L34" s="108"/>
      <c r="M34" s="106"/>
      <c r="N34" s="105"/>
      <c r="O34" s="106"/>
      <c r="P34" s="108"/>
    </row>
    <row r="35" spans="2:17"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0</v>
      </c>
      <c r="N35" s="112">
        <f t="shared" si="0"/>
        <v>0</v>
      </c>
      <c r="O35" s="111">
        <f t="shared" si="0"/>
        <v>233658.47637419539</v>
      </c>
      <c r="P35" s="112">
        <f t="shared" si="0"/>
        <v>233658</v>
      </c>
    </row>
    <row r="36" spans="2:17" s="39" customFormat="1" x14ac:dyDescent="0.2">
      <c r="B36" s="99"/>
      <c r="C36" s="100"/>
      <c r="D36" s="87"/>
      <c r="E36" s="88"/>
      <c r="F36" s="89"/>
      <c r="G36" s="90"/>
      <c r="H36" s="91"/>
      <c r="I36" s="88"/>
      <c r="J36" s="92"/>
      <c r="K36" s="88"/>
      <c r="L36" s="89"/>
      <c r="M36" s="88"/>
      <c r="N36" s="91"/>
      <c r="O36" s="88"/>
      <c r="P36" s="89"/>
      <c r="Q36" s="11"/>
    </row>
    <row r="37" spans="2:17" x14ac:dyDescent="0.2">
      <c r="B37" s="113" t="s">
        <v>3</v>
      </c>
      <c r="C37" s="114" t="s">
        <v>47</v>
      </c>
      <c r="D37" s="115"/>
      <c r="E37" s="77"/>
      <c r="F37" s="94"/>
      <c r="G37" s="75"/>
      <c r="H37" s="95"/>
      <c r="I37" s="77"/>
      <c r="J37" s="96"/>
      <c r="K37" s="77"/>
      <c r="L37" s="94"/>
      <c r="M37" s="77"/>
      <c r="N37" s="95"/>
      <c r="O37" s="77"/>
      <c r="P37" s="94"/>
    </row>
    <row r="38" spans="2:17" x14ac:dyDescent="0.2">
      <c r="B38" s="116"/>
      <c r="C38" s="101">
        <v>4.0999999999999996</v>
      </c>
      <c r="D38" s="109" t="s">
        <v>18</v>
      </c>
      <c r="E38" s="106"/>
      <c r="F38" s="108"/>
      <c r="G38" s="106"/>
      <c r="H38" s="108"/>
      <c r="I38" s="106"/>
      <c r="J38" s="108"/>
      <c r="K38" s="106"/>
      <c r="L38" s="108"/>
      <c r="M38" s="106"/>
      <c r="N38" s="108"/>
      <c r="O38" s="106">
        <v>865176.69436958979</v>
      </c>
      <c r="P38" s="108">
        <v>865176.69436959003</v>
      </c>
    </row>
    <row r="39" spans="2:17" x14ac:dyDescent="0.2">
      <c r="B39" s="116"/>
      <c r="C39" s="101">
        <v>4.2</v>
      </c>
      <c r="D39" s="109" t="s">
        <v>19</v>
      </c>
      <c r="E39" s="106"/>
      <c r="F39" s="108"/>
      <c r="G39" s="106"/>
      <c r="H39" s="108"/>
      <c r="I39" s="106"/>
      <c r="J39" s="108"/>
      <c r="K39" s="106"/>
      <c r="L39" s="108"/>
      <c r="M39" s="106"/>
      <c r="N39" s="108"/>
      <c r="O39" s="106">
        <v>2156510.6172667355</v>
      </c>
      <c r="P39" s="108">
        <v>2156510.6172667402</v>
      </c>
    </row>
    <row r="40" spans="2:17" x14ac:dyDescent="0.2">
      <c r="B40" s="116"/>
      <c r="C40" s="101">
        <v>4.3</v>
      </c>
      <c r="D40" s="109" t="s">
        <v>22</v>
      </c>
      <c r="E40" s="77"/>
      <c r="F40" s="94"/>
      <c r="G40" s="77"/>
      <c r="H40" s="94"/>
      <c r="I40" s="77"/>
      <c r="J40" s="94"/>
      <c r="K40" s="77"/>
      <c r="L40" s="94"/>
      <c r="M40" s="77"/>
      <c r="N40" s="94"/>
      <c r="O40" s="77"/>
      <c r="P40" s="94"/>
    </row>
    <row r="41" spans="2:17" ht="17.25" customHeight="1" x14ac:dyDescent="0.2">
      <c r="B41" s="116"/>
      <c r="C41" s="101"/>
      <c r="D41" s="81" t="s">
        <v>122</v>
      </c>
      <c r="E41" s="110"/>
      <c r="F41" s="108"/>
      <c r="G41" s="110"/>
      <c r="H41" s="108"/>
      <c r="I41" s="110"/>
      <c r="J41" s="108"/>
      <c r="K41" s="110"/>
      <c r="L41" s="108"/>
      <c r="M41" s="110"/>
      <c r="N41" s="108"/>
      <c r="O41" s="110"/>
      <c r="P41" s="108"/>
    </row>
    <row r="42" spans="2:17" ht="30" x14ac:dyDescent="0.2">
      <c r="B42" s="116"/>
      <c r="C42" s="117"/>
      <c r="D42" s="81" t="s">
        <v>123</v>
      </c>
      <c r="E42" s="110"/>
      <c r="F42" s="108"/>
      <c r="G42" s="110"/>
      <c r="H42" s="108"/>
      <c r="I42" s="110"/>
      <c r="J42" s="108"/>
      <c r="K42" s="110"/>
      <c r="L42" s="108"/>
      <c r="M42" s="110"/>
      <c r="N42" s="108"/>
      <c r="O42" s="110"/>
      <c r="P42" s="108"/>
    </row>
    <row r="43" spans="2:17" x14ac:dyDescent="0.2">
      <c r="B43" s="116"/>
      <c r="C43" s="101">
        <v>4.4000000000000004</v>
      </c>
      <c r="D43" s="109" t="s">
        <v>20</v>
      </c>
      <c r="E43" s="110"/>
      <c r="F43" s="104"/>
      <c r="G43" s="110"/>
      <c r="H43" s="104"/>
      <c r="I43" s="110"/>
      <c r="J43" s="104"/>
      <c r="K43" s="110"/>
      <c r="L43" s="104"/>
      <c r="M43" s="110"/>
      <c r="N43" s="104"/>
      <c r="O43" s="110">
        <v>3213755.6241637594</v>
      </c>
      <c r="P43" s="108">
        <v>3213755.6241637599</v>
      </c>
    </row>
    <row r="44" spans="2:17"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0</v>
      </c>
      <c r="N44" s="118">
        <f t="shared" si="1"/>
        <v>0</v>
      </c>
      <c r="O44" s="82">
        <f t="shared" si="1"/>
        <v>6235442.9358000848</v>
      </c>
      <c r="P44" s="83">
        <f t="shared" si="1"/>
        <v>6235442.9358000904</v>
      </c>
    </row>
    <row r="45" spans="2:17" s="39" customFormat="1" x14ac:dyDescent="0.2">
      <c r="B45" s="120"/>
      <c r="C45" s="121"/>
      <c r="D45" s="122"/>
      <c r="E45" s="77"/>
      <c r="F45" s="94"/>
      <c r="G45" s="75"/>
      <c r="H45" s="95"/>
      <c r="I45" s="77"/>
      <c r="J45" s="96"/>
      <c r="K45" s="77"/>
      <c r="L45" s="94"/>
      <c r="M45" s="77"/>
      <c r="N45" s="95"/>
      <c r="O45" s="77"/>
      <c r="P45" s="94"/>
      <c r="Q45" s="11"/>
    </row>
    <row r="46" spans="2:17" x14ac:dyDescent="0.2">
      <c r="B46" s="113" t="s">
        <v>4</v>
      </c>
      <c r="C46" s="123" t="s">
        <v>48</v>
      </c>
      <c r="D46" s="124"/>
      <c r="E46" s="77"/>
      <c r="F46" s="94"/>
      <c r="G46" s="75"/>
      <c r="H46" s="95"/>
      <c r="I46" s="77"/>
      <c r="J46" s="96"/>
      <c r="K46" s="77"/>
      <c r="L46" s="94"/>
      <c r="M46" s="77"/>
      <c r="N46" s="95"/>
      <c r="O46" s="77"/>
      <c r="P46" s="94"/>
    </row>
    <row r="47" spans="2:17" s="39" customFormat="1" x14ac:dyDescent="0.2">
      <c r="B47" s="97"/>
      <c r="C47" s="101">
        <v>5.0999999999999996</v>
      </c>
      <c r="D47" s="109" t="s">
        <v>5</v>
      </c>
      <c r="E47" s="125"/>
      <c r="F47" s="126"/>
      <c r="G47" s="125"/>
      <c r="H47" s="126"/>
      <c r="I47" s="125"/>
      <c r="J47" s="126"/>
      <c r="K47" s="125"/>
      <c r="L47" s="126"/>
      <c r="M47" s="125"/>
      <c r="N47" s="126"/>
      <c r="O47" s="125">
        <v>42876</v>
      </c>
      <c r="P47" s="103">
        <v>42876</v>
      </c>
      <c r="Q47" s="407"/>
    </row>
    <row r="48" spans="2:17" s="39" customFormat="1" x14ac:dyDescent="0.2">
      <c r="B48" s="97"/>
      <c r="C48" s="101">
        <v>5.2</v>
      </c>
      <c r="D48" s="109" t="s">
        <v>27</v>
      </c>
      <c r="E48" s="125"/>
      <c r="F48" s="126"/>
      <c r="G48" s="125"/>
      <c r="H48" s="126"/>
      <c r="I48" s="125"/>
      <c r="J48" s="126"/>
      <c r="K48" s="125"/>
      <c r="L48" s="126"/>
      <c r="M48" s="125"/>
      <c r="N48" s="126"/>
      <c r="O48" s="125">
        <v>525892</v>
      </c>
      <c r="P48" s="127">
        <v>525892</v>
      </c>
      <c r="Q48" s="407"/>
    </row>
    <row r="49" spans="2:17"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0</v>
      </c>
      <c r="N49" s="129">
        <f>N48/12</f>
        <v>0</v>
      </c>
      <c r="O49" s="128">
        <f t="shared" si="2"/>
        <v>43824.333333333336</v>
      </c>
      <c r="P49" s="129">
        <f t="shared" si="2"/>
        <v>43824.333333333336</v>
      </c>
      <c r="Q49" s="11"/>
    </row>
    <row r="50" spans="2:17" ht="45" customHeight="1" x14ac:dyDescent="0.2">
      <c r="B50" s="130"/>
      <c r="C50" s="131"/>
      <c r="D50" s="132"/>
      <c r="E50" s="334" t="str">
        <f>"Grand Total as of "&amp;""&amp;TEXT(E$18,"MM/DD/YYYY")&amp;" for ALL markets in col. 1-12."</f>
        <v>Grand Total as of 12/31/2021 for ALL markets in col. 1-12.</v>
      </c>
      <c r="F50" s="133"/>
      <c r="G50" s="133"/>
      <c r="H50" s="133"/>
      <c r="I50" s="133"/>
      <c r="J50" s="133"/>
      <c r="K50" s="134"/>
      <c r="L50" s="133"/>
      <c r="M50" s="133"/>
      <c r="N50" s="133"/>
      <c r="O50" s="133"/>
      <c r="P50" s="135"/>
    </row>
    <row r="51" spans="2:17" x14ac:dyDescent="0.2">
      <c r="B51" s="139" t="s">
        <v>56</v>
      </c>
      <c r="C51" s="140" t="s">
        <v>53</v>
      </c>
      <c r="D51" s="141"/>
      <c r="E51" s="392"/>
      <c r="F51" s="142"/>
      <c r="G51" s="142"/>
      <c r="H51" s="142"/>
      <c r="I51" s="142"/>
      <c r="J51" s="142"/>
      <c r="K51" s="138"/>
      <c r="L51" s="142"/>
      <c r="M51" s="142"/>
      <c r="N51" s="142"/>
      <c r="O51" s="142"/>
      <c r="P51" s="143"/>
    </row>
    <row r="52" spans="2:17" ht="15.75" thickBot="1" x14ac:dyDescent="0.25">
      <c r="B52" s="144" t="s">
        <v>57</v>
      </c>
      <c r="C52" s="145" t="s">
        <v>129</v>
      </c>
      <c r="D52" s="146"/>
      <c r="E52" s="147"/>
      <c r="F52" s="148"/>
      <c r="G52" s="148"/>
      <c r="H52" s="148"/>
      <c r="I52" s="148"/>
      <c r="J52" s="148"/>
      <c r="K52" s="149"/>
      <c r="L52" s="148"/>
      <c r="M52" s="148"/>
      <c r="N52" s="148"/>
      <c r="O52" s="148"/>
      <c r="P52" s="150"/>
    </row>
    <row r="53" spans="2:17" x14ac:dyDescent="0.2">
      <c r="B53" s="24"/>
      <c r="C53" s="24"/>
      <c r="D53" s="24"/>
      <c r="E53" s="151"/>
      <c r="F53" s="151"/>
      <c r="G53" s="151"/>
      <c r="H53" s="151"/>
      <c r="I53" s="151"/>
      <c r="J53" s="151"/>
      <c r="K53" s="151"/>
      <c r="L53" s="151"/>
      <c r="M53" s="151"/>
      <c r="N53" s="151"/>
      <c r="O53" s="151"/>
      <c r="P53" s="151"/>
    </row>
    <row r="54" spans="2:17" ht="15.75" x14ac:dyDescent="0.25">
      <c r="B54" s="152" t="s">
        <v>61</v>
      </c>
      <c r="C54" s="152"/>
      <c r="D54" s="152"/>
      <c r="E54" s="151"/>
      <c r="F54" s="151"/>
      <c r="G54" s="151"/>
      <c r="H54" s="151"/>
      <c r="I54" s="151"/>
      <c r="J54" s="151"/>
      <c r="K54" s="151"/>
      <c r="L54" s="151"/>
      <c r="M54" s="151"/>
      <c r="N54" s="151"/>
      <c r="O54" s="151"/>
      <c r="P54" s="151"/>
    </row>
    <row r="55" spans="2:17" ht="17.25" customHeight="1" x14ac:dyDescent="0.25">
      <c r="B55" s="152"/>
      <c r="C55" s="249" t="s">
        <v>138</v>
      </c>
      <c r="D55" s="249"/>
      <c r="E55" s="151"/>
      <c r="F55" s="151"/>
      <c r="G55" s="151"/>
      <c r="H55" s="151"/>
      <c r="I55" s="151"/>
      <c r="J55" s="151"/>
      <c r="K55" s="151"/>
      <c r="L55" s="151"/>
      <c r="M55" s="151"/>
      <c r="N55" s="151"/>
      <c r="O55" s="151"/>
      <c r="P55" s="151"/>
    </row>
    <row r="56" spans="2:17" ht="16.5" customHeight="1" x14ac:dyDescent="0.25">
      <c r="B56" s="152"/>
      <c r="C56" s="152" t="s">
        <v>70</v>
      </c>
      <c r="D56" s="47"/>
      <c r="E56" s="151"/>
      <c r="F56" s="151"/>
      <c r="G56" s="151"/>
      <c r="H56" s="151"/>
      <c r="I56" s="151"/>
      <c r="J56" s="151"/>
      <c r="K56" s="151"/>
      <c r="L56" s="151"/>
      <c r="M56" s="151"/>
      <c r="N56" s="151"/>
      <c r="O56" s="151"/>
      <c r="P56" s="151"/>
    </row>
    <row r="57" spans="2:17" ht="17.25" customHeight="1" x14ac:dyDescent="0.25">
      <c r="B57" s="152"/>
      <c r="C57" s="152" t="s">
        <v>66</v>
      </c>
      <c r="D57" s="47"/>
    </row>
    <row r="58" spans="2:17" ht="17.25" customHeight="1" x14ac:dyDescent="0.2">
      <c r="B58" s="153"/>
      <c r="C58" s="249" t="s">
        <v>101</v>
      </c>
      <c r="D58" s="249"/>
      <c r="E58" s="154"/>
    </row>
    <row r="59" spans="2:17"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4" priority="73" stopIfTrue="1" operator="lessThan">
      <formula>0</formula>
    </cfRule>
  </conditionalFormatting>
  <conditionalFormatting sqref="K28:K29 K31:K34 M28:M29 M31:M34 O28:O29 O31:O34 O44 M44 K44">
    <cfRule type="cellIs" dxfId="43" priority="42" stopIfTrue="1" operator="lessThan">
      <formula>0</formula>
    </cfRule>
  </conditionalFormatting>
  <conditionalFormatting sqref="G35:H35">
    <cfRule type="cellIs" dxfId="42" priority="14" stopIfTrue="1" operator="lessThan">
      <formula>0</formula>
    </cfRule>
  </conditionalFormatting>
  <conditionalFormatting sqref="I35:J35">
    <cfRule type="cellIs" dxfId="41" priority="13" stopIfTrue="1" operator="lessThan">
      <formula>0</formula>
    </cfRule>
  </conditionalFormatting>
  <conditionalFormatting sqref="K35:L35">
    <cfRule type="cellIs" dxfId="40" priority="12" stopIfTrue="1" operator="lessThan">
      <formula>0</formula>
    </cfRule>
  </conditionalFormatting>
  <conditionalFormatting sqref="M35:N35">
    <cfRule type="cellIs" dxfId="39" priority="11" stopIfTrue="1" operator="lessThan">
      <formula>0</formula>
    </cfRule>
  </conditionalFormatting>
  <conditionalFormatting sqref="O35:P35">
    <cfRule type="cellIs" dxfId="38" priority="10" stopIfTrue="1" operator="lessThan">
      <formula>0</formula>
    </cfRule>
  </conditionalFormatting>
  <conditionalFormatting sqref="G38:G39 I38:I39 K38:K39 M38:M39 O38:O39">
    <cfRule type="cellIs" dxfId="37" priority="9" stopIfTrue="1" operator="lessThan">
      <formula>0</formula>
    </cfRule>
  </conditionalFormatting>
  <conditionalFormatting sqref="F43">
    <cfRule type="cellIs" dxfId="36" priority="8" stopIfTrue="1" operator="lessThan">
      <formula>0</formula>
    </cfRule>
  </conditionalFormatting>
  <conditionalFormatting sqref="E43">
    <cfRule type="cellIs" dxfId="35" priority="6" stopIfTrue="1" operator="lessThan">
      <formula>0</formula>
    </cfRule>
  </conditionalFormatting>
  <conditionalFormatting sqref="H43 J43 L43 N43">
    <cfRule type="cellIs" dxfId="34" priority="4" stopIfTrue="1" operator="lessThan">
      <formula>0</formula>
    </cfRule>
  </conditionalFormatting>
  <conditionalFormatting sqref="G43 I43 K43 M43 O43">
    <cfRule type="cellIs" dxfId="33" priority="3" stopIfTrue="1" operator="lessThan">
      <formula>0</formula>
    </cfRule>
  </conditionalFormatting>
  <conditionalFormatting sqref="G41:G42 I41:I42 K41:K42 M41:M42 O41:O42">
    <cfRule type="cellIs" dxfId="32" priority="2" stopIfTrue="1" operator="lessThan">
      <formula>0</formula>
    </cfRule>
  </conditionalFormatting>
  <conditionalFormatting sqref="G47:O48">
    <cfRule type="cellIs" dxfId="31"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Q59"/>
  <sheetViews>
    <sheetView topLeftCell="A13" zoomScaleNormal="100" workbookViewId="0">
      <pane xSplit="4" ySplit="7" topLeftCell="O20" activePane="bottomRight" state="frozen"/>
      <selection activeCell="A13" sqref="A13"/>
      <selection pane="topRight" activeCell="E13" sqref="E13"/>
      <selection pane="bottomLeft" activeCell="A20" sqref="A20"/>
      <selection pane="bottomRight" activeCell="U45" sqref="U45"/>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7" ht="15.75" x14ac:dyDescent="0.25">
      <c r="B1" s="26" t="s">
        <v>139</v>
      </c>
      <c r="C1" s="24"/>
      <c r="D1" s="24"/>
    </row>
    <row r="2" spans="1:17" s="10" customFormat="1" ht="15.75" x14ac:dyDescent="0.25">
      <c r="B2" s="40" t="s">
        <v>142</v>
      </c>
      <c r="C2" s="41"/>
      <c r="D2" s="41"/>
      <c r="Q2" s="11"/>
    </row>
    <row r="3" spans="1:17" ht="15.75" x14ac:dyDescent="0.25">
      <c r="B3" s="26" t="s">
        <v>60</v>
      </c>
      <c r="C3" s="24"/>
      <c r="D3" s="156"/>
    </row>
    <row r="4" spans="1:17" x14ac:dyDescent="0.2">
      <c r="B4" s="24"/>
      <c r="C4" s="24"/>
      <c r="D4" s="24"/>
    </row>
    <row r="5" spans="1:17" s="9" customFormat="1" ht="15.75" x14ac:dyDescent="0.25">
      <c r="A5" s="12"/>
      <c r="B5" s="44" t="s">
        <v>87</v>
      </c>
      <c r="C5" s="45"/>
      <c r="D5" s="45"/>
      <c r="E5" s="11"/>
      <c r="F5" s="11"/>
      <c r="G5" s="11"/>
      <c r="I5" s="11"/>
      <c r="J5" s="11"/>
      <c r="K5" s="11"/>
      <c r="L5" s="11"/>
      <c r="M5" s="11"/>
      <c r="O5" s="11"/>
      <c r="P5" s="11"/>
      <c r="Q5" s="405"/>
    </row>
    <row r="6" spans="1:17" s="9" customFormat="1" ht="15" customHeight="1" x14ac:dyDescent="0.2">
      <c r="A6" s="12"/>
      <c r="B6" s="382"/>
      <c r="C6" s="383"/>
      <c r="D6" s="197">
        <f>'Cover Page'!C7</f>
        <v>0</v>
      </c>
      <c r="E6" s="344"/>
      <c r="F6" s="344"/>
      <c r="G6" s="10"/>
      <c r="H6" s="23"/>
      <c r="K6" s="386"/>
      <c r="L6" s="386"/>
      <c r="M6" s="10"/>
      <c r="N6" s="23"/>
      <c r="Q6" s="405"/>
    </row>
    <row r="7" spans="1:17" s="9" customFormat="1" ht="15.75" customHeight="1" x14ac:dyDescent="0.25">
      <c r="A7" s="12"/>
      <c r="B7" s="44" t="s">
        <v>88</v>
      </c>
      <c r="C7" s="45"/>
      <c r="D7" s="45"/>
      <c r="E7" s="345"/>
      <c r="F7" s="345"/>
      <c r="G7" s="10"/>
      <c r="H7" s="10"/>
      <c r="K7" s="10"/>
      <c r="L7" s="10"/>
      <c r="M7" s="10"/>
      <c r="N7" s="10"/>
      <c r="Q7" s="405"/>
    </row>
    <row r="8" spans="1:17" s="9" customFormat="1" ht="15" customHeight="1" x14ac:dyDescent="0.2">
      <c r="A8" s="12"/>
      <c r="B8" s="384"/>
      <c r="C8" s="383"/>
      <c r="D8" s="198" t="str">
        <f>'Cover Page'!C8</f>
        <v>The Lincoln National Life Insurance Company</v>
      </c>
      <c r="E8" s="345"/>
      <c r="F8" s="345"/>
      <c r="G8" s="10"/>
      <c r="H8" s="23"/>
      <c r="I8" s="11"/>
      <c r="J8" s="11"/>
      <c r="K8" s="386"/>
      <c r="L8" s="386"/>
      <c r="M8" s="10"/>
      <c r="N8" s="23"/>
      <c r="O8" s="11"/>
      <c r="P8" s="11"/>
      <c r="Q8" s="405"/>
    </row>
    <row r="9" spans="1:17" s="9" customFormat="1" ht="15.75" customHeight="1" x14ac:dyDescent="0.25">
      <c r="A9" s="12"/>
      <c r="B9" s="54" t="s">
        <v>90</v>
      </c>
      <c r="C9" s="45"/>
      <c r="D9" s="45"/>
      <c r="E9" s="346" t="s">
        <v>124</v>
      </c>
      <c r="F9" s="345"/>
      <c r="G9" s="12"/>
      <c r="H9" s="12"/>
      <c r="I9" s="11"/>
      <c r="J9" s="11"/>
      <c r="K9" s="14"/>
      <c r="L9" s="14"/>
      <c r="M9" s="12"/>
      <c r="N9" s="12"/>
      <c r="O9" s="11"/>
      <c r="P9" s="11"/>
      <c r="Q9" s="405"/>
    </row>
    <row r="10" spans="1:17" s="9" customFormat="1" ht="15" customHeight="1" x14ac:dyDescent="0.2">
      <c r="A10" s="12"/>
      <c r="B10" s="385"/>
      <c r="C10" s="383"/>
      <c r="D10" s="198">
        <f>'Cover Page'!C9</f>
        <v>0</v>
      </c>
      <c r="E10" s="345"/>
      <c r="F10" s="345"/>
      <c r="G10" s="12"/>
      <c r="H10" s="23"/>
      <c r="I10" s="11"/>
      <c r="J10" s="11"/>
      <c r="K10" s="386"/>
      <c r="L10" s="386"/>
      <c r="M10" s="12"/>
      <c r="N10" s="23"/>
      <c r="O10" s="11"/>
      <c r="P10" s="11"/>
      <c r="Q10" s="405"/>
    </row>
    <row r="11" spans="1:17" s="9" customFormat="1" ht="15.75" customHeight="1" x14ac:dyDescent="0.25">
      <c r="A11" s="12"/>
      <c r="B11" s="54" t="s">
        <v>85</v>
      </c>
      <c r="C11" s="45"/>
      <c r="D11" s="45"/>
      <c r="E11" s="345"/>
      <c r="F11" s="345"/>
      <c r="G11" s="12"/>
      <c r="H11" s="15"/>
      <c r="I11" s="11"/>
      <c r="J11" s="11"/>
      <c r="K11" s="14"/>
      <c r="L11" s="14"/>
      <c r="M11" s="12"/>
      <c r="N11" s="15"/>
      <c r="O11" s="11"/>
      <c r="P11" s="11"/>
      <c r="Q11" s="405"/>
    </row>
    <row r="12" spans="1:17" s="9" customFormat="1" x14ac:dyDescent="0.2">
      <c r="A12" s="12"/>
      <c r="B12" s="385"/>
      <c r="C12" s="383"/>
      <c r="D12" s="198" t="str">
        <f>'Cover Page'!C6</f>
        <v>2021</v>
      </c>
      <c r="E12" s="386"/>
      <c r="F12" s="386"/>
      <c r="G12" s="12"/>
      <c r="H12" s="23"/>
      <c r="I12" s="11"/>
      <c r="J12" s="11"/>
      <c r="K12" s="386"/>
      <c r="L12" s="386"/>
      <c r="M12" s="12"/>
      <c r="N12" s="23"/>
      <c r="O12" s="11"/>
      <c r="P12" s="11"/>
      <c r="Q12" s="405"/>
    </row>
    <row r="13" spans="1:17" s="9" customFormat="1" x14ac:dyDescent="0.2">
      <c r="A13" s="12"/>
      <c r="B13" s="25"/>
      <c r="C13" s="25"/>
      <c r="D13" s="39"/>
      <c r="G13" s="16"/>
      <c r="H13" s="16"/>
      <c r="I13" s="11"/>
      <c r="J13" s="11"/>
      <c r="M13" s="16"/>
      <c r="N13" s="16"/>
      <c r="O13" s="11"/>
      <c r="P13" s="11"/>
      <c r="Q13" s="405"/>
    </row>
    <row r="14" spans="1:17" s="25" customFormat="1" ht="15.75" thickBot="1" x14ac:dyDescent="0.25">
      <c r="A14" s="39"/>
      <c r="D14" s="158"/>
    </row>
    <row r="15" spans="1:17" s="25" customFormat="1" ht="16.5" thickBot="1" x14ac:dyDescent="0.3">
      <c r="A15" s="39"/>
      <c r="D15" s="39"/>
      <c r="E15" s="320"/>
      <c r="F15" s="321"/>
      <c r="G15" s="321" t="s">
        <v>33</v>
      </c>
      <c r="H15" s="321"/>
      <c r="I15" s="321"/>
      <c r="J15" s="321"/>
      <c r="K15" s="320"/>
      <c r="L15" s="321"/>
      <c r="M15" s="321" t="s">
        <v>33</v>
      </c>
      <c r="N15" s="321"/>
      <c r="O15" s="321"/>
      <c r="P15" s="333"/>
    </row>
    <row r="16" spans="1:17" s="25" customFormat="1" ht="16.5" customHeight="1" thickBot="1" x14ac:dyDescent="0.25">
      <c r="A16" s="39"/>
      <c r="D16" s="39"/>
      <c r="E16" s="322"/>
      <c r="F16" s="337"/>
      <c r="G16" s="339" t="s">
        <v>106</v>
      </c>
      <c r="H16" s="337"/>
      <c r="I16" s="337"/>
      <c r="J16" s="338"/>
      <c r="K16" s="323"/>
      <c r="L16" s="324"/>
      <c r="M16" s="325" t="s">
        <v>107</v>
      </c>
      <c r="N16" s="324"/>
      <c r="O16" s="324"/>
      <c r="P16" s="326"/>
    </row>
    <row r="17" spans="1:17"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7"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7" s="25" customFormat="1" ht="32.25" thickBot="1" x14ac:dyDescent="0.25">
      <c r="A19" s="39"/>
      <c r="B19" s="317"/>
      <c r="C19" s="314"/>
      <c r="D19" s="319" t="s">
        <v>152</v>
      </c>
      <c r="E19" s="62" t="str">
        <f>"12/31/"&amp;""&amp;'Cover Page'!C$6</f>
        <v>12/31/2021</v>
      </c>
      <c r="F19" s="63">
        <f>DATE(YEAR(E19)+0,MONTH(E19)+3,DAY(E19)+0)</f>
        <v>44651</v>
      </c>
      <c r="G19" s="62" t="str">
        <f>"12/31/"&amp;""&amp;'Cover Page'!C$6</f>
        <v>12/31/2021</v>
      </c>
      <c r="H19" s="64">
        <f>DATE(YEAR(G19)+0,MONTH(G19)+3,DAY(G19)+0)</f>
        <v>44651</v>
      </c>
      <c r="I19" s="62" t="str">
        <f>"12/31/"&amp;""&amp;'Cover Page'!C$6</f>
        <v>12/31/2021</v>
      </c>
      <c r="J19" s="64">
        <f>DATE(YEAR(I19)+0,MONTH(I19)+3,DAY(I19)+0)</f>
        <v>44651</v>
      </c>
      <c r="K19" s="62" t="str">
        <f>"12/31/"&amp;""&amp;'Cover Page'!C$6</f>
        <v>12/31/2021</v>
      </c>
      <c r="L19" s="64">
        <f>DATE(YEAR(K19)+0,MONTH(K19)+3,DAY(K19)+0)</f>
        <v>44651</v>
      </c>
      <c r="M19" s="62" t="str">
        <f>"12/31/"&amp;""&amp;'Cover Page'!C$6</f>
        <v>12/31/2021</v>
      </c>
      <c r="N19" s="64">
        <f>DATE(YEAR(M19)+0,MONTH(M19)+3,DAY(M19)+0)</f>
        <v>44651</v>
      </c>
      <c r="O19" s="62" t="str">
        <f>"12/31/"&amp;""&amp;'Cover Page'!C$6</f>
        <v>12/31/2021</v>
      </c>
      <c r="P19" s="64">
        <f>DATE(YEAR(O19)+0,MONTH(O19)+3,DAY(O19)+0)</f>
        <v>44651</v>
      </c>
    </row>
    <row r="20" spans="1:17"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c r="Q20" s="25"/>
    </row>
    <row r="21" spans="1:17" s="25" customFormat="1" x14ac:dyDescent="0.2">
      <c r="A21" s="39"/>
      <c r="B21" s="70" t="s">
        <v>0</v>
      </c>
      <c r="C21" s="114" t="s">
        <v>64</v>
      </c>
      <c r="D21" s="161"/>
      <c r="E21" s="162"/>
      <c r="F21" s="163"/>
      <c r="G21" s="162"/>
      <c r="H21" s="164"/>
      <c r="I21" s="162"/>
      <c r="J21" s="163"/>
      <c r="K21" s="162"/>
      <c r="L21" s="163"/>
      <c r="M21" s="162"/>
      <c r="N21" s="164"/>
      <c r="O21" s="162"/>
      <c r="P21" s="163"/>
    </row>
    <row r="22" spans="1:17" s="25" customFormat="1" x14ac:dyDescent="0.2">
      <c r="A22" s="39"/>
      <c r="B22" s="79"/>
      <c r="C22" s="80">
        <v>1.1000000000000001</v>
      </c>
      <c r="D22" s="109" t="s">
        <v>15</v>
      </c>
      <c r="E22" s="165"/>
      <c r="F22" s="166"/>
      <c r="G22" s="165"/>
      <c r="H22" s="166"/>
      <c r="I22" s="165"/>
      <c r="J22" s="166"/>
      <c r="K22" s="165"/>
      <c r="L22" s="166"/>
      <c r="M22" s="165"/>
      <c r="N22" s="166"/>
      <c r="O22" s="165">
        <v>22681922.030000001</v>
      </c>
      <c r="P22" s="166">
        <v>22681922.030000001</v>
      </c>
      <c r="Q22" s="408"/>
    </row>
    <row r="23" spans="1:17" s="25" customFormat="1" x14ac:dyDescent="0.2">
      <c r="A23" s="39"/>
      <c r="B23" s="79"/>
      <c r="C23" s="80">
        <v>1.2</v>
      </c>
      <c r="D23" s="109" t="s">
        <v>16</v>
      </c>
      <c r="E23" s="165"/>
      <c r="F23" s="166"/>
      <c r="G23" s="165"/>
      <c r="H23" s="166"/>
      <c r="I23" s="165"/>
      <c r="J23" s="166"/>
      <c r="K23" s="165"/>
      <c r="L23" s="166"/>
      <c r="M23" s="165"/>
      <c r="N23" s="166"/>
      <c r="O23" s="165">
        <v>2715.1799999999994</v>
      </c>
      <c r="P23" s="166">
        <v>2715.1799999999994</v>
      </c>
      <c r="Q23" s="409"/>
    </row>
    <row r="24" spans="1:17" s="25" customFormat="1" x14ac:dyDescent="0.2">
      <c r="A24" s="39"/>
      <c r="B24" s="79"/>
      <c r="C24" s="80">
        <v>1.3</v>
      </c>
      <c r="D24" s="109" t="s">
        <v>34</v>
      </c>
      <c r="E24" s="165"/>
      <c r="F24" s="166"/>
      <c r="G24" s="165"/>
      <c r="H24" s="166"/>
      <c r="I24" s="165"/>
      <c r="J24" s="166"/>
      <c r="K24" s="165"/>
      <c r="L24" s="166"/>
      <c r="M24" s="165"/>
      <c r="N24" s="166"/>
      <c r="O24" s="165">
        <v>1465.2376441284212</v>
      </c>
      <c r="P24" s="166">
        <v>1465.2376441284212</v>
      </c>
      <c r="Q24" s="409"/>
    </row>
    <row r="25" spans="1:17" s="25" customFormat="1" x14ac:dyDescent="0.2">
      <c r="A25" s="39"/>
      <c r="B25" s="79"/>
      <c r="C25" s="80">
        <v>1.4</v>
      </c>
      <c r="D25" s="109" t="s">
        <v>17</v>
      </c>
      <c r="E25" s="165"/>
      <c r="F25" s="166"/>
      <c r="G25" s="165"/>
      <c r="H25" s="166"/>
      <c r="I25" s="165"/>
      <c r="J25" s="166"/>
      <c r="K25" s="165"/>
      <c r="L25" s="166"/>
      <c r="M25" s="165"/>
      <c r="N25" s="166"/>
      <c r="O25" s="165"/>
      <c r="P25" s="166"/>
    </row>
    <row r="26" spans="1:17" s="25" customFormat="1" x14ac:dyDescent="0.2">
      <c r="A26" s="39"/>
      <c r="B26" s="167"/>
      <c r="C26" s="168"/>
      <c r="D26" s="137"/>
      <c r="E26" s="169"/>
      <c r="F26" s="170"/>
      <c r="G26" s="169"/>
      <c r="H26" s="171"/>
      <c r="I26" s="169"/>
      <c r="J26" s="170"/>
      <c r="K26" s="169"/>
      <c r="L26" s="170"/>
      <c r="M26" s="169"/>
      <c r="N26" s="171"/>
      <c r="O26" s="169"/>
      <c r="P26" s="170"/>
    </row>
    <row r="27" spans="1:17" s="25" customFormat="1" x14ac:dyDescent="0.2">
      <c r="A27" s="39"/>
      <c r="B27" s="79" t="s">
        <v>1</v>
      </c>
      <c r="C27" s="123" t="s">
        <v>65</v>
      </c>
      <c r="D27" s="172"/>
      <c r="E27" s="173"/>
      <c r="F27" s="174"/>
      <c r="G27" s="173"/>
      <c r="H27" s="175"/>
      <c r="I27" s="173"/>
      <c r="J27" s="174"/>
      <c r="K27" s="173"/>
      <c r="L27" s="174"/>
      <c r="M27" s="173"/>
      <c r="N27" s="175"/>
      <c r="O27" s="173"/>
      <c r="P27" s="174"/>
    </row>
    <row r="28" spans="1:17" s="25" customFormat="1" x14ac:dyDescent="0.2">
      <c r="A28" s="39"/>
      <c r="B28" s="79"/>
      <c r="C28" s="80">
        <v>2.1</v>
      </c>
      <c r="D28" s="109" t="s">
        <v>39</v>
      </c>
      <c r="E28" s="173"/>
      <c r="F28" s="174"/>
      <c r="G28" s="173"/>
      <c r="H28" s="175"/>
      <c r="I28" s="173"/>
      <c r="J28" s="174"/>
      <c r="K28" s="173"/>
      <c r="L28" s="174"/>
      <c r="M28" s="173"/>
      <c r="N28" s="175"/>
      <c r="O28" s="173"/>
      <c r="P28" s="174"/>
    </row>
    <row r="29" spans="1:17" s="25" customFormat="1" x14ac:dyDescent="0.2">
      <c r="A29" s="39"/>
      <c r="B29" s="79"/>
      <c r="C29" s="80"/>
      <c r="D29" s="109" t="s">
        <v>55</v>
      </c>
      <c r="E29" s="165"/>
      <c r="F29" s="176"/>
      <c r="G29" s="165"/>
      <c r="H29" s="176"/>
      <c r="I29" s="165"/>
      <c r="J29" s="176"/>
      <c r="K29" s="165"/>
      <c r="L29" s="176"/>
      <c r="M29" s="165"/>
      <c r="N29" s="176"/>
      <c r="O29" s="165">
        <v>16217150.23</v>
      </c>
      <c r="P29" s="176"/>
      <c r="Q29" s="410"/>
    </row>
    <row r="30" spans="1:17" s="25" customFormat="1" ht="28.5" customHeight="1" x14ac:dyDescent="0.2">
      <c r="A30" s="39"/>
      <c r="B30" s="79"/>
      <c r="C30" s="80"/>
      <c r="D30" s="81" t="s">
        <v>54</v>
      </c>
      <c r="E30" s="177"/>
      <c r="F30" s="166"/>
      <c r="G30" s="177"/>
      <c r="H30" s="166"/>
      <c r="I30" s="177"/>
      <c r="J30" s="166"/>
      <c r="K30" s="177"/>
      <c r="L30" s="166"/>
      <c r="M30" s="177"/>
      <c r="N30" s="166"/>
      <c r="O30" s="177"/>
      <c r="P30" s="166">
        <v>15789279.259999998</v>
      </c>
      <c r="Q30" s="410"/>
    </row>
    <row r="31" spans="1:17" s="39" customFormat="1" x14ac:dyDescent="0.2">
      <c r="B31" s="97"/>
      <c r="C31" s="80">
        <v>2.2000000000000002</v>
      </c>
      <c r="D31" s="109" t="s">
        <v>35</v>
      </c>
      <c r="E31" s="173"/>
      <c r="F31" s="174"/>
      <c r="G31" s="173"/>
      <c r="H31" s="175"/>
      <c r="I31" s="173"/>
      <c r="J31" s="174"/>
      <c r="K31" s="173"/>
      <c r="L31" s="174"/>
      <c r="M31" s="173"/>
      <c r="N31" s="175"/>
      <c r="O31" s="173"/>
      <c r="P31" s="174"/>
      <c r="Q31" s="11"/>
    </row>
    <row r="32" spans="1:17" s="39" customFormat="1" ht="30" x14ac:dyDescent="0.2">
      <c r="B32" s="97"/>
      <c r="C32" s="80"/>
      <c r="D32" s="81" t="s">
        <v>51</v>
      </c>
      <c r="E32" s="165"/>
      <c r="F32" s="176"/>
      <c r="G32" s="165"/>
      <c r="H32" s="178"/>
      <c r="I32" s="165"/>
      <c r="J32" s="176"/>
      <c r="K32" s="165"/>
      <c r="L32" s="176"/>
      <c r="M32" s="165"/>
      <c r="N32" s="178"/>
      <c r="O32" s="165"/>
      <c r="P32" s="176"/>
      <c r="Q32" s="411"/>
    </row>
    <row r="33" spans="1:17" s="39" customFormat="1" ht="30" x14ac:dyDescent="0.2">
      <c r="B33" s="97"/>
      <c r="C33" s="80"/>
      <c r="D33" s="81" t="s">
        <v>44</v>
      </c>
      <c r="E33" s="177"/>
      <c r="F33" s="166"/>
      <c r="G33" s="177"/>
      <c r="H33" s="179"/>
      <c r="I33" s="177"/>
      <c r="J33" s="166"/>
      <c r="K33" s="177"/>
      <c r="L33" s="166"/>
      <c r="M33" s="177"/>
      <c r="N33" s="179"/>
      <c r="O33" s="177"/>
      <c r="P33" s="166"/>
      <c r="Q33" s="412"/>
    </row>
    <row r="34" spans="1:17" s="25" customFormat="1" x14ac:dyDescent="0.2">
      <c r="A34" s="39"/>
      <c r="B34" s="79"/>
      <c r="C34" s="80">
        <v>2.2999999999999998</v>
      </c>
      <c r="D34" s="109" t="s">
        <v>28</v>
      </c>
      <c r="E34" s="165"/>
      <c r="F34" s="176"/>
      <c r="G34" s="165"/>
      <c r="H34" s="178"/>
      <c r="I34" s="165"/>
      <c r="J34" s="176"/>
      <c r="K34" s="165"/>
      <c r="L34" s="176"/>
      <c r="M34" s="165"/>
      <c r="N34" s="178"/>
      <c r="O34" s="165"/>
      <c r="P34" s="176"/>
      <c r="Q34" s="11"/>
    </row>
    <row r="35" spans="1:17" s="39" customFormat="1" x14ac:dyDescent="0.2">
      <c r="B35" s="97"/>
      <c r="C35" s="80">
        <v>2.4</v>
      </c>
      <c r="D35" s="109" t="s">
        <v>36</v>
      </c>
      <c r="E35" s="173"/>
      <c r="F35" s="174"/>
      <c r="G35" s="173"/>
      <c r="H35" s="175"/>
      <c r="I35" s="173"/>
      <c r="J35" s="174"/>
      <c r="K35" s="173"/>
      <c r="L35" s="174"/>
      <c r="M35" s="173"/>
      <c r="N35" s="175"/>
      <c r="O35" s="173"/>
      <c r="P35" s="174"/>
      <c r="Q35" s="11"/>
    </row>
    <row r="36" spans="1:17" s="39" customFormat="1" ht="30" x14ac:dyDescent="0.2">
      <c r="B36" s="97"/>
      <c r="C36" s="80"/>
      <c r="D36" s="81" t="s">
        <v>52</v>
      </c>
      <c r="E36" s="165"/>
      <c r="F36" s="176"/>
      <c r="G36" s="165"/>
      <c r="H36" s="178"/>
      <c r="I36" s="165"/>
      <c r="J36" s="176"/>
      <c r="K36" s="165"/>
      <c r="L36" s="176"/>
      <c r="M36" s="165"/>
      <c r="N36" s="178"/>
      <c r="O36" s="165">
        <v>1065149.1847370504</v>
      </c>
      <c r="P36" s="176"/>
      <c r="Q36" s="409"/>
    </row>
    <row r="37" spans="1:17" s="39" customFormat="1" ht="30" x14ac:dyDescent="0.2">
      <c r="B37" s="97"/>
      <c r="C37" s="80"/>
      <c r="D37" s="81" t="s">
        <v>43</v>
      </c>
      <c r="E37" s="177"/>
      <c r="F37" s="166"/>
      <c r="G37" s="177"/>
      <c r="H37" s="179"/>
      <c r="I37" s="177"/>
      <c r="J37" s="166"/>
      <c r="K37" s="177"/>
      <c r="L37" s="166"/>
      <c r="M37" s="177"/>
      <c r="N37" s="179"/>
      <c r="O37" s="177"/>
      <c r="P37" s="166">
        <v>174595.87306841952</v>
      </c>
      <c r="Q37" s="410"/>
    </row>
    <row r="38" spans="1:17" s="25" customFormat="1" x14ac:dyDescent="0.2">
      <c r="A38" s="39"/>
      <c r="B38" s="79"/>
      <c r="C38" s="80">
        <v>2.5</v>
      </c>
      <c r="D38" s="109" t="s">
        <v>29</v>
      </c>
      <c r="E38" s="165"/>
      <c r="F38" s="176"/>
      <c r="G38" s="165"/>
      <c r="H38" s="178"/>
      <c r="I38" s="165"/>
      <c r="J38" s="176"/>
      <c r="K38" s="165"/>
      <c r="L38" s="176"/>
      <c r="M38" s="165"/>
      <c r="N38" s="178"/>
      <c r="O38" s="165">
        <v>964455.46323039022</v>
      </c>
      <c r="P38" s="176"/>
      <c r="Q38" s="409"/>
    </row>
    <row r="39" spans="1:17" s="25" customFormat="1" x14ac:dyDescent="0.2">
      <c r="A39" s="39"/>
      <c r="B39" s="79"/>
      <c r="C39" s="80">
        <v>2.6</v>
      </c>
      <c r="D39" s="109" t="s">
        <v>31</v>
      </c>
      <c r="E39" s="173"/>
      <c r="F39" s="174"/>
      <c r="G39" s="173"/>
      <c r="H39" s="175"/>
      <c r="I39" s="173"/>
      <c r="J39" s="174"/>
      <c r="K39" s="173"/>
      <c r="L39" s="174"/>
      <c r="M39" s="173"/>
      <c r="N39" s="175"/>
      <c r="O39" s="173"/>
      <c r="P39" s="174"/>
      <c r="Q39" s="413"/>
    </row>
    <row r="40" spans="1:17" s="25" customFormat="1" ht="28.5" customHeight="1" x14ac:dyDescent="0.2">
      <c r="A40" s="39"/>
      <c r="B40" s="79"/>
      <c r="C40" s="80"/>
      <c r="D40" s="81" t="s">
        <v>112</v>
      </c>
      <c r="E40" s="165"/>
      <c r="F40" s="176"/>
      <c r="G40" s="165"/>
      <c r="H40" s="178"/>
      <c r="I40" s="165"/>
      <c r="J40" s="176"/>
      <c r="K40" s="165"/>
      <c r="L40" s="176"/>
      <c r="M40" s="165"/>
      <c r="N40" s="178"/>
      <c r="O40" s="165"/>
      <c r="P40" s="176"/>
      <c r="Q40" s="413"/>
    </row>
    <row r="41" spans="1:17" s="25" customFormat="1" ht="27.95" customHeight="1" x14ac:dyDescent="0.2">
      <c r="A41" s="39"/>
      <c r="B41" s="79"/>
      <c r="C41" s="80"/>
      <c r="D41" s="81" t="s">
        <v>113</v>
      </c>
      <c r="E41" s="177"/>
      <c r="F41" s="166"/>
      <c r="G41" s="177"/>
      <c r="H41" s="179"/>
      <c r="I41" s="177"/>
      <c r="J41" s="166"/>
      <c r="K41" s="177"/>
      <c r="L41" s="166"/>
      <c r="M41" s="177"/>
      <c r="N41" s="179"/>
      <c r="O41" s="177"/>
      <c r="P41" s="166"/>
      <c r="Q41" s="413"/>
    </row>
    <row r="42" spans="1:17" s="25" customFormat="1" x14ac:dyDescent="0.2">
      <c r="A42" s="39"/>
      <c r="B42" s="79"/>
      <c r="C42" s="80">
        <v>2.7</v>
      </c>
      <c r="D42" s="109" t="s">
        <v>37</v>
      </c>
      <c r="E42" s="173"/>
      <c r="F42" s="174"/>
      <c r="G42" s="173"/>
      <c r="H42" s="175"/>
      <c r="I42" s="173"/>
      <c r="J42" s="174"/>
      <c r="K42" s="173"/>
      <c r="L42" s="174"/>
      <c r="M42" s="173"/>
      <c r="N42" s="175"/>
      <c r="O42" s="173"/>
      <c r="P42" s="174"/>
      <c r="Q42" s="11"/>
    </row>
    <row r="43" spans="1:17" s="25" customFormat="1" x14ac:dyDescent="0.2">
      <c r="A43" s="39"/>
      <c r="B43" s="79"/>
      <c r="C43" s="80"/>
      <c r="D43" s="81" t="s">
        <v>114</v>
      </c>
      <c r="E43" s="165"/>
      <c r="F43" s="176"/>
      <c r="G43" s="165"/>
      <c r="H43" s="178"/>
      <c r="I43" s="165"/>
      <c r="J43" s="176"/>
      <c r="K43" s="165"/>
      <c r="L43" s="176"/>
      <c r="M43" s="165"/>
      <c r="N43" s="178"/>
      <c r="O43" s="165"/>
      <c r="P43" s="176"/>
      <c r="Q43" s="11"/>
    </row>
    <row r="44" spans="1:17" s="39" customFormat="1" ht="30" x14ac:dyDescent="0.2">
      <c r="B44" s="97"/>
      <c r="C44" s="80"/>
      <c r="D44" s="81" t="s">
        <v>115</v>
      </c>
      <c r="E44" s="177"/>
      <c r="F44" s="166"/>
      <c r="G44" s="177"/>
      <c r="H44" s="179"/>
      <c r="I44" s="177"/>
      <c r="J44" s="166"/>
      <c r="K44" s="177"/>
      <c r="L44" s="166"/>
      <c r="M44" s="177"/>
      <c r="N44" s="179"/>
      <c r="O44" s="177"/>
      <c r="P44" s="166"/>
      <c r="Q44" s="11"/>
    </row>
    <row r="45" spans="1:17" s="25" customFormat="1" x14ac:dyDescent="0.2">
      <c r="A45" s="39"/>
      <c r="B45" s="79"/>
      <c r="C45" s="180" t="s">
        <v>116</v>
      </c>
      <c r="D45" s="109" t="s">
        <v>30</v>
      </c>
      <c r="E45" s="165"/>
      <c r="F45" s="181"/>
      <c r="G45" s="165"/>
      <c r="H45" s="182"/>
      <c r="I45" s="165"/>
      <c r="J45" s="181"/>
      <c r="K45" s="165"/>
      <c r="L45" s="181"/>
      <c r="M45" s="165"/>
      <c r="N45" s="182"/>
      <c r="O45" s="165"/>
      <c r="P45" s="181"/>
      <c r="Q45" s="11"/>
    </row>
    <row r="46" spans="1:17" s="25" customFormat="1" x14ac:dyDescent="0.2">
      <c r="A46" s="39"/>
      <c r="B46" s="79"/>
      <c r="C46" s="80">
        <v>2.9</v>
      </c>
      <c r="D46" s="109" t="s">
        <v>100</v>
      </c>
      <c r="E46" s="173"/>
      <c r="F46" s="183"/>
      <c r="G46" s="173"/>
      <c r="H46" s="184"/>
      <c r="I46" s="173"/>
      <c r="J46" s="183"/>
      <c r="K46" s="173"/>
      <c r="L46" s="183"/>
      <c r="M46" s="173"/>
      <c r="N46" s="184"/>
      <c r="O46" s="173"/>
      <c r="P46" s="183"/>
      <c r="Q46" s="413"/>
    </row>
    <row r="47" spans="1:17" s="25" customFormat="1" x14ac:dyDescent="0.2">
      <c r="A47" s="39"/>
      <c r="B47" s="79"/>
      <c r="C47" s="80"/>
      <c r="D47" s="81" t="s">
        <v>117</v>
      </c>
      <c r="E47" s="165"/>
      <c r="F47" s="185"/>
      <c r="G47" s="165"/>
      <c r="H47" s="186"/>
      <c r="I47" s="165"/>
      <c r="J47" s="185"/>
      <c r="K47" s="165"/>
      <c r="L47" s="185"/>
      <c r="M47" s="165"/>
      <c r="N47" s="186"/>
      <c r="O47" s="165"/>
      <c r="P47" s="185"/>
      <c r="Q47" s="11"/>
    </row>
    <row r="48" spans="1:17" s="25" customFormat="1" x14ac:dyDescent="0.2">
      <c r="A48" s="39"/>
      <c r="B48" s="79"/>
      <c r="C48" s="80"/>
      <c r="D48" s="109" t="s">
        <v>118</v>
      </c>
      <c r="E48" s="165"/>
      <c r="F48" s="185"/>
      <c r="G48" s="165"/>
      <c r="H48" s="186"/>
      <c r="I48" s="165"/>
      <c r="J48" s="185"/>
      <c r="K48" s="165"/>
      <c r="L48" s="185"/>
      <c r="M48" s="165"/>
      <c r="N48" s="186"/>
      <c r="O48" s="165"/>
      <c r="P48" s="185"/>
      <c r="Q48" s="11"/>
    </row>
    <row r="49" spans="1:17" s="25" customFormat="1" x14ac:dyDescent="0.2">
      <c r="A49" s="39"/>
      <c r="B49" s="79"/>
      <c r="C49" s="80"/>
      <c r="D49" s="109" t="s">
        <v>119</v>
      </c>
      <c r="E49" s="165"/>
      <c r="F49" s="181"/>
      <c r="G49" s="165"/>
      <c r="H49" s="182"/>
      <c r="I49" s="165"/>
      <c r="J49" s="181"/>
      <c r="K49" s="165"/>
      <c r="L49" s="181"/>
      <c r="M49" s="165"/>
      <c r="N49" s="182"/>
      <c r="O49" s="165"/>
      <c r="P49" s="181"/>
      <c r="Q49" s="11"/>
    </row>
    <row r="50" spans="1:17" s="39" customFormat="1" x14ac:dyDescent="0.2">
      <c r="B50" s="97"/>
      <c r="C50" s="187" t="s">
        <v>14</v>
      </c>
      <c r="D50" s="109" t="s">
        <v>26</v>
      </c>
      <c r="E50" s="165"/>
      <c r="F50" s="166"/>
      <c r="G50" s="165"/>
      <c r="H50" s="179"/>
      <c r="I50" s="165"/>
      <c r="J50" s="166"/>
      <c r="K50" s="165"/>
      <c r="L50" s="166"/>
      <c r="M50" s="165"/>
      <c r="N50" s="179"/>
      <c r="O50" s="165"/>
      <c r="P50" s="166"/>
      <c r="Q50" s="11"/>
    </row>
    <row r="51" spans="1:17"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0</v>
      </c>
      <c r="N51" s="190">
        <f>N30+N33+N37+N41+N44+N47+N48+N50</f>
        <v>0</v>
      </c>
      <c r="O51" s="189">
        <f>O29+O32-O34+O36-O38+O40+O43-O45+O47+O48-O49+O50</f>
        <v>16317843.951506659</v>
      </c>
      <c r="P51" s="190">
        <f>P30+P33+P37+P41+P44+P47+P48+P50</f>
        <v>15963875.133068418</v>
      </c>
      <c r="Q51" s="11"/>
    </row>
    <row r="52" spans="1:17" s="25" customFormat="1" ht="15.75" thickBot="1" x14ac:dyDescent="0.25">
      <c r="A52" s="39"/>
      <c r="B52" s="167"/>
      <c r="C52" s="136"/>
      <c r="D52" s="191"/>
      <c r="E52" s="192"/>
      <c r="F52" s="193"/>
      <c r="G52" s="192"/>
      <c r="H52" s="194"/>
      <c r="I52" s="192"/>
      <c r="J52" s="193"/>
      <c r="K52" s="192"/>
      <c r="L52" s="193"/>
      <c r="M52" s="192"/>
      <c r="N52" s="194"/>
      <c r="O52" s="192"/>
      <c r="P52" s="193"/>
      <c r="Q52" s="11"/>
    </row>
    <row r="53" spans="1:17" s="25" customFormat="1" x14ac:dyDescent="0.2">
      <c r="A53" s="39"/>
      <c r="B53" s="24"/>
      <c r="C53" s="24"/>
      <c r="D53" s="24"/>
      <c r="Q53" s="11"/>
    </row>
    <row r="54" spans="1:17" s="25" customFormat="1" ht="15.75" x14ac:dyDescent="0.25">
      <c r="A54" s="39"/>
      <c r="B54" s="152"/>
      <c r="C54" s="152" t="s">
        <v>61</v>
      </c>
      <c r="D54" s="152"/>
    </row>
    <row r="55" spans="1:17" s="25" customFormat="1" ht="13.15" customHeight="1" x14ac:dyDescent="0.25">
      <c r="A55" s="39"/>
      <c r="B55" s="152"/>
      <c r="C55" s="152"/>
      <c r="D55" s="195" t="s">
        <v>138</v>
      </c>
    </row>
    <row r="56" spans="1:17" s="25" customFormat="1" ht="15.75" x14ac:dyDescent="0.25">
      <c r="A56" s="39"/>
      <c r="B56" s="152"/>
      <c r="C56" s="152"/>
      <c r="D56" s="152" t="s">
        <v>71</v>
      </c>
    </row>
    <row r="57" spans="1:17" s="25" customFormat="1" ht="13.15" customHeight="1" x14ac:dyDescent="0.25">
      <c r="A57" s="39"/>
      <c r="B57" s="152"/>
      <c r="C57" s="152"/>
      <c r="D57" s="152" t="s">
        <v>66</v>
      </c>
      <c r="E57" s="196"/>
    </row>
    <row r="58" spans="1:17" s="25" customFormat="1" ht="13.15" customHeight="1" x14ac:dyDescent="0.2">
      <c r="A58" s="39"/>
      <c r="B58" s="24"/>
      <c r="C58" s="153"/>
      <c r="D58" s="195" t="s">
        <v>101</v>
      </c>
    </row>
    <row r="59" spans="1:17"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0" priority="90" stopIfTrue="1" operator="lessThan">
      <formula>0</formula>
    </cfRule>
  </conditionalFormatting>
  <conditionalFormatting sqref="O49 O45 M45 M49 K45 K49 K40 M40 O40 O38 M38 K38 K34 M34 O34 L41 N41 P41 K32 M32 O32 K36 M36 O36 L33 N33 P33 L37 N37 P37 L44 N44 P44">
    <cfRule type="cellIs" dxfId="29" priority="14" stopIfTrue="1" operator="lessThan">
      <formula>0</formula>
    </cfRule>
  </conditionalFormatting>
  <conditionalFormatting sqref="G22:G25">
    <cfRule type="cellIs" dxfId="28" priority="11" stopIfTrue="1" operator="lessThan">
      <formula>0</formula>
    </cfRule>
  </conditionalFormatting>
  <conditionalFormatting sqref="I22:I25">
    <cfRule type="cellIs" dxfId="27" priority="10" stopIfTrue="1" operator="lessThan">
      <formula>0</formula>
    </cfRule>
  </conditionalFormatting>
  <conditionalFormatting sqref="K22:K25">
    <cfRule type="cellIs" dxfId="26" priority="9" stopIfTrue="1" operator="lessThan">
      <formula>0</formula>
    </cfRule>
  </conditionalFormatting>
  <conditionalFormatting sqref="M22:M25">
    <cfRule type="cellIs" dxfId="25" priority="8" stopIfTrue="1" operator="lessThan">
      <formula>0</formula>
    </cfRule>
  </conditionalFormatting>
  <conditionalFormatting sqref="O22 O24:O25">
    <cfRule type="cellIs" dxfId="24" priority="7" stopIfTrue="1" operator="lessThan">
      <formula>0</formula>
    </cfRule>
  </conditionalFormatting>
  <conditionalFormatting sqref="G29 H30">
    <cfRule type="cellIs" dxfId="23" priority="6" stopIfTrue="1" operator="lessThan">
      <formula>0</formula>
    </cfRule>
  </conditionalFormatting>
  <conditionalFormatting sqref="I29 J30">
    <cfRule type="cellIs" dxfId="22" priority="5" stopIfTrue="1" operator="lessThan">
      <formula>0</formula>
    </cfRule>
  </conditionalFormatting>
  <conditionalFormatting sqref="K29 L30">
    <cfRule type="cellIs" dxfId="21" priority="4" stopIfTrue="1" operator="lessThan">
      <formula>0</formula>
    </cfRule>
  </conditionalFormatting>
  <conditionalFormatting sqref="M29 N30">
    <cfRule type="cellIs" dxfId="20" priority="3" stopIfTrue="1" operator="lessThan">
      <formula>0</formula>
    </cfRule>
  </conditionalFormatting>
  <conditionalFormatting sqref="O29 P30">
    <cfRule type="cellIs" dxfId="19" priority="2" stopIfTrue="1" operator="lessThan">
      <formula>0</formula>
    </cfRule>
  </conditionalFormatting>
  <conditionalFormatting sqref="O23">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4" zoomScaleNormal="100" workbookViewId="0">
      <selection activeCell="D98" sqref="D98"/>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The Lincoln National Life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2021</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414" t="s">
        <v>161</v>
      </c>
      <c r="E18" s="208"/>
    </row>
    <row r="19" spans="2:5" s="199" customFormat="1" ht="35.25" customHeight="1" x14ac:dyDescent="0.2">
      <c r="B19" s="203"/>
      <c r="C19" s="212"/>
      <c r="D19" s="415" t="s">
        <v>162</v>
      </c>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414" t="s">
        <v>163</v>
      </c>
      <c r="E26" s="208"/>
    </row>
    <row r="27" spans="2:5" s="199" customFormat="1" ht="35.25" customHeight="1" x14ac:dyDescent="0.2">
      <c r="B27" s="203"/>
      <c r="C27" s="212"/>
      <c r="D27" s="415" t="s">
        <v>162</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414" t="s">
        <v>163</v>
      </c>
      <c r="E33" s="208"/>
    </row>
    <row r="34" spans="2:5" s="199" customFormat="1" ht="35.25" customHeight="1" x14ac:dyDescent="0.2">
      <c r="B34" s="203"/>
      <c r="C34" s="212"/>
      <c r="D34" s="414" t="s">
        <v>164</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414" t="s">
        <v>163</v>
      </c>
      <c r="E40" s="208"/>
    </row>
    <row r="41" spans="2:5" s="199" customFormat="1" ht="35.25" customHeight="1" x14ac:dyDescent="0.2">
      <c r="B41" s="203"/>
      <c r="C41" s="212"/>
      <c r="D41" s="414" t="s">
        <v>164</v>
      </c>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414" t="s">
        <v>163</v>
      </c>
      <c r="E47" s="208"/>
    </row>
    <row r="48" spans="2:5" s="199" customFormat="1" ht="35.25" customHeight="1" x14ac:dyDescent="0.2">
      <c r="B48" s="203"/>
      <c r="C48" s="212"/>
      <c r="D48" s="414" t="s">
        <v>164</v>
      </c>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414" t="s">
        <v>163</v>
      </c>
      <c r="E55" s="218"/>
    </row>
    <row r="56" spans="2:5" s="219" customFormat="1" ht="35.25" customHeight="1" x14ac:dyDescent="0.2">
      <c r="B56" s="203"/>
      <c r="C56" s="214"/>
      <c r="D56" s="414" t="s">
        <v>164</v>
      </c>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414" t="s">
        <v>163</v>
      </c>
      <c r="E62" s="218"/>
    </row>
    <row r="63" spans="2:5" s="219" customFormat="1" ht="35.25" customHeight="1" x14ac:dyDescent="0.2">
      <c r="B63" s="203"/>
      <c r="C63" s="212"/>
      <c r="D63" s="414" t="s">
        <v>164</v>
      </c>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414" t="s">
        <v>163</v>
      </c>
      <c r="E69" s="218"/>
    </row>
    <row r="70" spans="2:5" s="219" customFormat="1" ht="35.25" customHeight="1" x14ac:dyDescent="0.2">
      <c r="B70" s="203"/>
      <c r="C70" s="212"/>
      <c r="D70" s="414" t="s">
        <v>164</v>
      </c>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414" t="s">
        <v>163</v>
      </c>
      <c r="E76" s="218"/>
    </row>
    <row r="77" spans="2:5" s="219" customFormat="1" ht="35.25" customHeight="1" x14ac:dyDescent="0.2">
      <c r="B77" s="203"/>
      <c r="C77" s="212"/>
      <c r="D77" s="414" t="s">
        <v>164</v>
      </c>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I46"/>
  <sheetViews>
    <sheetView zoomScaleNormal="100" workbookViewId="0">
      <pane xSplit="4" ySplit="17" topLeftCell="Y18" activePane="bottomRight" state="frozen"/>
      <selection pane="topRight" activeCell="E1" sqref="E1"/>
      <selection pane="bottomLeft" activeCell="A18" sqref="A18"/>
      <selection pane="bottomRight" activeCell="D16" sqref="D16"/>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7" width="19.28515625" style="9" bestFit="1" customWidth="1"/>
    <col min="28" max="28" width="20.5703125" style="9" bestFit="1" customWidth="1"/>
    <col min="29" max="29" width="17.5703125" style="9" bestFit="1" customWidth="1"/>
    <col min="30" max="30" width="15.5703125" style="9" bestFit="1" customWidth="1"/>
    <col min="31" max="32" width="9.28515625" style="9"/>
    <col min="33" max="35" width="15.5703125" style="9" bestFit="1" customWidth="1"/>
    <col min="36"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The Lincoln National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35"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35"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35"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35"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35"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v>76440865.865940094</v>
      </c>
      <c r="Z21" s="262">
        <v>66255886.032561794</v>
      </c>
      <c r="AA21" s="178"/>
      <c r="AB21" s="176"/>
      <c r="AC21" s="422"/>
      <c r="AD21" s="422"/>
    </row>
    <row r="22" spans="1:35"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c r="V22" s="264"/>
      <c r="W22" s="265">
        <f>'Pt 1 Summary of Data'!N24</f>
        <v>0</v>
      </c>
      <c r="X22" s="266">
        <f>SUM(U22:W22)</f>
        <v>0</v>
      </c>
      <c r="Y22" s="263">
        <v>22033022.543134116</v>
      </c>
      <c r="Z22" s="264">
        <v>15600395.118079623</v>
      </c>
      <c r="AA22" s="265">
        <f>'Pt 1 Summary of Data'!P24</f>
        <v>15963875.133068418</v>
      </c>
      <c r="AB22" s="266">
        <f>SUM(Y22:AA22)</f>
        <v>53597292.794282161</v>
      </c>
    </row>
    <row r="23" spans="1:35"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0</v>
      </c>
      <c r="V23" s="267">
        <f>SUM(V$22:V$22)</f>
        <v>0</v>
      </c>
      <c r="W23" s="267">
        <f>SUM(W$22:W$22)</f>
        <v>0</v>
      </c>
      <c r="X23" s="266">
        <f>SUM(U23:W23)</f>
        <v>0</v>
      </c>
      <c r="Y23" s="267">
        <f>SUM(Y$22:Y$22)</f>
        <v>22033022.543134116</v>
      </c>
      <c r="Z23" s="267">
        <f>SUM(Z$22:Z$22)</f>
        <v>15600395.118079623</v>
      </c>
      <c r="AA23" s="267">
        <f>SUM(AA$22:AA$22)</f>
        <v>15963875.133068418</v>
      </c>
      <c r="AB23" s="266">
        <f>SUM(Y23:AA23)</f>
        <v>53597292.794282161</v>
      </c>
      <c r="AC23" s="419"/>
      <c r="AD23" s="419"/>
      <c r="AE23" s="419"/>
      <c r="AF23" s="419"/>
      <c r="AG23" s="416"/>
      <c r="AH23" s="416"/>
      <c r="AI23" s="423"/>
    </row>
    <row r="24" spans="1:35"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c r="AC24" s="419"/>
      <c r="AD24" s="419"/>
      <c r="AE24" s="419"/>
      <c r="AF24" s="419"/>
    </row>
    <row r="25" spans="1:35"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c r="AC25" s="419"/>
      <c r="AD25" s="419"/>
      <c r="AE25" s="419"/>
      <c r="AF25" s="419"/>
    </row>
    <row r="26" spans="1:35"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c r="V26" s="264"/>
      <c r="W26" s="274">
        <f>'Pt 1 Summary of Data'!N21</f>
        <v>0</v>
      </c>
      <c r="X26" s="266">
        <f>SUM(U26:W26)</f>
        <v>0</v>
      </c>
      <c r="Y26" s="273">
        <v>31420545.549999997</v>
      </c>
      <c r="Z26" s="264">
        <v>26879468.380000003</v>
      </c>
      <c r="AA26" s="274">
        <f>'Pt 1 Summary of Data'!P21</f>
        <v>22683171.972355872</v>
      </c>
      <c r="AB26" s="266">
        <f>SUM(Y26:AA26)</f>
        <v>80983185.90235588</v>
      </c>
      <c r="AC26" s="419"/>
      <c r="AD26" s="419"/>
      <c r="AE26" s="419"/>
      <c r="AF26" s="419"/>
    </row>
    <row r="27" spans="1:35"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c r="V27" s="264"/>
      <c r="W27" s="274">
        <f>'Pt 1 Summary of Data'!N35</f>
        <v>0</v>
      </c>
      <c r="X27" s="266">
        <f>SUM(U27:W27)</f>
        <v>0</v>
      </c>
      <c r="Y27" s="273">
        <v>312275.91150964866</v>
      </c>
      <c r="Z27" s="264">
        <v>1284123.7429251217</v>
      </c>
      <c r="AA27" s="274">
        <f>'Pt 1 Summary of Data'!P35</f>
        <v>233658</v>
      </c>
      <c r="AB27" s="266">
        <f>SUM(Y27:AA27)</f>
        <v>1830057.6544347703</v>
      </c>
      <c r="AC27" s="420"/>
      <c r="AD27" s="420"/>
      <c r="AE27" s="420"/>
      <c r="AF27" s="420"/>
    </row>
    <row r="28" spans="1:35"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0</v>
      </c>
      <c r="V28" s="274">
        <f t="shared" si="0"/>
        <v>0</v>
      </c>
      <c r="W28" s="274">
        <f t="shared" si="0"/>
        <v>0</v>
      </c>
      <c r="X28" s="112">
        <f>X$26-X$27</f>
        <v>0</v>
      </c>
      <c r="Y28" s="274">
        <f t="shared" si="0"/>
        <v>31108269.638490349</v>
      </c>
      <c r="Z28" s="274">
        <f t="shared" si="0"/>
        <v>25595344.63707488</v>
      </c>
      <c r="AA28" s="274">
        <f t="shared" si="0"/>
        <v>22449513.972355872</v>
      </c>
      <c r="AB28" s="112">
        <f>AB$26-AB$27</f>
        <v>79153128.247921109</v>
      </c>
      <c r="AC28" s="419"/>
      <c r="AD28" s="419"/>
      <c r="AE28" s="419"/>
      <c r="AF28" s="419"/>
      <c r="AG28" s="416"/>
      <c r="AH28" s="423"/>
      <c r="AI28" s="416"/>
    </row>
    <row r="29" spans="1:35"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c r="AC29" s="419"/>
      <c r="AD29" s="419"/>
      <c r="AE29" s="419"/>
      <c r="AF29" s="419"/>
    </row>
    <row r="30" spans="1:35"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c r="V30" s="279"/>
      <c r="W30" s="283">
        <f>'Pt 1 Summary of Data'!N49</f>
        <v>0</v>
      </c>
      <c r="X30" s="281">
        <f>SUM(U30:W30)</f>
        <v>0</v>
      </c>
      <c r="Y30" s="429">
        <v>61305</v>
      </c>
      <c r="Z30" s="430">
        <v>52749</v>
      </c>
      <c r="AA30" s="283">
        <f>'Pt 1 Summary of Data'!P49</f>
        <v>43824.333333333336</v>
      </c>
      <c r="AB30" s="281">
        <f>SUM(Y30:AA30)</f>
        <v>157878.33333333334</v>
      </c>
      <c r="AG30" s="427"/>
      <c r="AH30" s="427"/>
      <c r="AI30" s="427"/>
    </row>
    <row r="31" spans="1:35"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c r="AG31" s="418"/>
    </row>
    <row r="32" spans="1:35"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c r="AG32" s="418"/>
    </row>
    <row r="33" spans="1:30"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t="str">
        <f>IF(X30&lt;1000,"Not Required to Calculate",X23/X28)</f>
        <v>Not Required to Calculate</v>
      </c>
      <c r="Y33" s="292"/>
      <c r="Z33" s="293"/>
      <c r="AA33" s="293"/>
      <c r="AB33" s="294">
        <f>IF(AB30&lt;1000,"Not Required to Calculate",AB23/AB28)</f>
        <v>0.6771342331083402</v>
      </c>
      <c r="AC33" s="418"/>
      <c r="AD33" s="418"/>
    </row>
    <row r="34" spans="1:30"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30" s="49" customFormat="1" ht="15.75" x14ac:dyDescent="0.25">
      <c r="A35" s="43"/>
      <c r="B35" s="248"/>
      <c r="N35" s="25"/>
      <c r="Z35" s="25"/>
      <c r="AB35" s="421"/>
    </row>
    <row r="36" spans="1:30" s="49" customFormat="1" x14ac:dyDescent="0.2">
      <c r="A36" s="43"/>
      <c r="B36" s="25"/>
      <c r="N36" s="25"/>
      <c r="Y36" s="418"/>
      <c r="Z36" s="418"/>
      <c r="AA36" s="418"/>
      <c r="AB36" s="418"/>
      <c r="AC36" s="418"/>
      <c r="AD36" s="418"/>
    </row>
    <row r="37" spans="1:30" s="49" customFormat="1" ht="15.75" x14ac:dyDescent="0.25">
      <c r="A37" s="43"/>
      <c r="C37" s="152" t="s">
        <v>61</v>
      </c>
      <c r="D37" s="152"/>
      <c r="E37" s="152"/>
      <c r="N37" s="25"/>
      <c r="Q37" s="248"/>
      <c r="Z37" s="25"/>
      <c r="AB37" s="421"/>
    </row>
    <row r="38" spans="1:30" s="49" customFormat="1" ht="15.75" x14ac:dyDescent="0.25">
      <c r="A38" s="43"/>
      <c r="C38" s="152"/>
      <c r="D38" s="312" t="s">
        <v>138</v>
      </c>
      <c r="E38" s="312"/>
      <c r="N38" s="25"/>
      <c r="Z38" s="25"/>
      <c r="AB38" s="424"/>
    </row>
    <row r="39" spans="1:30" s="49" customFormat="1" ht="15.75" x14ac:dyDescent="0.25">
      <c r="A39" s="43"/>
      <c r="C39" s="152"/>
      <c r="D39" s="152" t="s">
        <v>70</v>
      </c>
      <c r="E39" s="47"/>
      <c r="N39" s="25"/>
      <c r="Q39" s="52"/>
      <c r="Z39" s="25"/>
      <c r="AB39" s="418"/>
      <c r="AC39" s="418"/>
      <c r="AD39" s="418"/>
    </row>
    <row r="40" spans="1:30" s="49" customFormat="1" ht="15.75" x14ac:dyDescent="0.25">
      <c r="A40" s="43"/>
      <c r="C40" s="152"/>
      <c r="D40" s="152" t="s">
        <v>66</v>
      </c>
      <c r="E40" s="47"/>
      <c r="G40" s="45"/>
      <c r="N40" s="25"/>
      <c r="Q40" s="48"/>
      <c r="Z40" s="25"/>
      <c r="AB40" s="421"/>
      <c r="AC40" s="421"/>
      <c r="AD40" s="421"/>
    </row>
    <row r="41" spans="1:30" s="49" customFormat="1" ht="15.75" x14ac:dyDescent="0.2">
      <c r="A41" s="43"/>
      <c r="C41" s="153"/>
      <c r="D41" s="249" t="s">
        <v>101</v>
      </c>
      <c r="E41" s="249"/>
      <c r="N41" s="25"/>
      <c r="Z41" s="25"/>
    </row>
    <row r="42" spans="1:30" s="49" customFormat="1" ht="15.75" x14ac:dyDescent="0.2">
      <c r="A42" s="43"/>
      <c r="C42" s="249"/>
      <c r="D42" s="249"/>
      <c r="E42" s="45"/>
      <c r="N42" s="25"/>
      <c r="Z42" s="25"/>
      <c r="AB42" s="417"/>
      <c r="AC42" s="424"/>
    </row>
    <row r="43" spans="1:30" x14ac:dyDescent="0.2">
      <c r="AB43" s="425"/>
      <c r="AC43" s="425"/>
    </row>
    <row r="44" spans="1:30" x14ac:dyDescent="0.2">
      <c r="AB44" s="425"/>
    </row>
    <row r="45" spans="1:30" x14ac:dyDescent="0.2">
      <c r="AB45" s="426"/>
    </row>
    <row r="46" spans="1:30" x14ac:dyDescent="0.2">
      <c r="AB46" s="426"/>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The Lincoln National Life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2021</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zoomScaleNormal="100" workbookViewId="0">
      <selection activeCell="E22" sqref="E22"/>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The Lincoln National Life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2021</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ht="82.5" customHeight="1" x14ac:dyDescent="0.2"/>
    <row r="23" spans="2:2" s="25" customFormat="1" x14ac:dyDescent="0.2">
      <c r="B23" s="24" t="s">
        <v>93</v>
      </c>
    </row>
    <row r="24" spans="2:2" s="25" customFormat="1" x14ac:dyDescent="0.2">
      <c r="B24" s="25" t="s">
        <v>166</v>
      </c>
    </row>
    <row r="25" spans="2:2" s="25" customFormat="1" ht="106.5" customHeight="1" x14ac:dyDescent="0.2">
      <c r="B25" s="25" t="s">
        <v>13</v>
      </c>
    </row>
    <row r="26" spans="2:2" s="25" customFormat="1" x14ac:dyDescent="0.2"/>
    <row r="27" spans="2:2" s="25" customFormat="1" x14ac:dyDescent="0.2">
      <c r="B27" s="24" t="s">
        <v>94</v>
      </c>
    </row>
    <row r="28" spans="2:2" x14ac:dyDescent="0.2">
      <c r="B28" s="25" t="s">
        <v>165</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2022-08-11T14:42:09Z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