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filterPrivacy="1" codeName="ThisWorkbook" defaultThemeVersion="124226"/>
  <xr:revisionPtr revIDLastSave="0" documentId="13_ncr:1_{A4222BE1-7EF9-49BF-95AA-136318425967}" xr6:coauthVersionLast="47" xr6:coauthVersionMax="47" xr10:uidLastSave="{00000000-0000-0000-0000-000000000000}"/>
  <bookViews>
    <workbookView xWindow="28680" yWindow="-120" windowWidth="29040" windowHeight="15840" tabRatio="752" activeTab="1"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A">'[1]Cash-Detail'!#REF!</definedName>
    <definedName name="\D">#REF!</definedName>
    <definedName name="\F">'[2]Schedule 1'!#REF!</definedName>
    <definedName name="\J">#REF!</definedName>
    <definedName name="\M">#REF!</definedName>
    <definedName name="\P">#REF!</definedName>
    <definedName name="\Q">'[2]Cash Flow - Summary'!#REF!</definedName>
    <definedName name="\R">'[3]June 30, 2003'!#REF!</definedName>
    <definedName name="\S">#REF!</definedName>
    <definedName name="\T">#REF!</definedName>
    <definedName name="__123Graph_A" hidden="1">'[3]December 31, 2002'!#REF!</definedName>
    <definedName name="__123Graph_B" hidden="1">'[3]December 31, 2002'!#REF!</definedName>
    <definedName name="__123Graph_C" hidden="1">'[4]Exhibit 1A.1'!#REF!</definedName>
    <definedName name="__123Graph_D" hidden="1">'[4]Exhibit 1A.1'!#REF!</definedName>
    <definedName name="__123Graph_E" hidden="1">'[4]Exhibit 1A.1'!#REF!</definedName>
    <definedName name="__123Graph_F" hidden="1">'[4]Exhibit 1A.1'!#REF!</definedName>
    <definedName name="__123Graph_X" hidden="1">'[2]Schedule 1'!#REF!</definedName>
    <definedName name="__TY1996">#REF!</definedName>
    <definedName name="__TY1997">#REF!</definedName>
    <definedName name="__TY97">#REF!</definedName>
    <definedName name="_15">#REF!</definedName>
    <definedName name="_15A">#REF!</definedName>
    <definedName name="_15B">#REF!</definedName>
    <definedName name="_Key1" hidden="1">#REF!</definedName>
    <definedName name="_Order1" hidden="1">255</definedName>
    <definedName name="_Order2" hidden="1">0</definedName>
    <definedName name="_Parse_In" hidden="1">'[5]Cash-Detail'!#REF!</definedName>
    <definedName name="_SCH3">#REF!</definedName>
    <definedName name="_ty">#REF!</definedName>
    <definedName name="_TY1996">#REF!</definedName>
    <definedName name="_TY1997">#REF!</definedName>
    <definedName name="_TY97">#REF!</definedName>
    <definedName name="A">#REF!</definedName>
    <definedName name="AA">#REF!</definedName>
    <definedName name="all">#REF!</definedName>
    <definedName name="alll">#REF!</definedName>
    <definedName name="AMICCons">#REF!</definedName>
    <definedName name="ASSETS">#REF!</definedName>
    <definedName name="august">#REF!</definedName>
    <definedName name="B">#REF!</definedName>
    <definedName name="BORD">'[5]Cash-Detail'!#REF!</definedName>
    <definedName name="BUSINESS_STATE_LIST">#REF!</definedName>
    <definedName name="C_">#REF!</definedName>
    <definedName name="claim">#REF!</definedName>
    <definedName name="col">#REF!</definedName>
    <definedName name="CONSOLD">#REF!</definedName>
    <definedName name="Contract_Year">[6]Plans!$B$2</definedName>
    <definedName name="CORP">#REF!</definedName>
    <definedName name="count_layers">OFFSET(#REF!,0,0,1,COUNTA([6]!LAYERS[Coverage Layer]))</definedName>
    <definedName name="D">#REF!</definedName>
    <definedName name="DA">'[3]March 31, 2003'!#REF!</definedName>
    <definedName name="DATA1">#REF!</definedName>
    <definedName name="DATA1A">#REF!</definedName>
    <definedName name="DATA1B">#REF!</definedName>
    <definedName name="DATA1C">'[2]Exh 2A.2'!#REF!</definedName>
    <definedName name="DATA2">#REF!</definedName>
    <definedName name="DATA4">#REF!</definedName>
    <definedName name="DATA5">#REF!</definedName>
    <definedName name="DB">#REF!</definedName>
    <definedName name="Dbl">'[1]Cash-Detail'!#REF!</definedName>
    <definedName name="ddd">'[2]Schedule 1'!#REF!</definedName>
    <definedName name="DE">'[3]March 31, 2003'!#REF!</definedName>
    <definedName name="DETAIL_INCURRED">#REF!</definedName>
    <definedName name="DrmgroupAH">'[1]Cash-Detail'!#REF!</definedName>
    <definedName name="E">#REF!</definedName>
    <definedName name="F">'[3]December 31, 2002'!#REF!</definedName>
    <definedName name="FSS">#REF!</definedName>
    <definedName name="FY_lookup">[7]FY_lookup!$A$1:$C$96</definedName>
    <definedName name="G">'[3]December 31, 2002'!#REF!</definedName>
    <definedName name="Generql">#REF!</definedName>
    <definedName name="GPASSET">#REF!</definedName>
    <definedName name="GPIS">#REF!</definedName>
    <definedName name="GPLIAB">#REF!</definedName>
    <definedName name="IAHC">#REF!</definedName>
    <definedName name="INSURANCE">#REF!</definedName>
    <definedName name="INV694B">'[2]Schedule 1A'!#REF!</definedName>
    <definedName name="INVESTING">#REF!</definedName>
    <definedName name="Investment">'[1]Cash-Detail'!#REF!</definedName>
    <definedName name="journalentry">#REF!</definedName>
    <definedName name="July">#REF!</definedName>
    <definedName name="K">'[3]June 30, 2003'!#REF!</definedName>
    <definedName name="list_data_sources">[6]!data_sources[Source]</definedName>
    <definedName name="list_fka">[6]!plans[[Plan]:[Formerly Known As]]</definedName>
    <definedName name="list_plans">[6]!plans[Plan]</definedName>
    <definedName name="Lottoannuity">'[5]Cash-Detail'!#REF!</definedName>
    <definedName name="MhngroupAH">'[1]Cash-Detail'!#REF!</definedName>
    <definedName name="N">#REF!</definedName>
    <definedName name="netcoll">#REF!</definedName>
    <definedName name="netsec">#REF!</definedName>
    <definedName name="O">'[3]June 30, 2003'!#REF!</definedName>
    <definedName name="OLB">#REF!</definedName>
    <definedName name="Ordinaryannuity">'[8]Cash-Detail'!#REF!</definedName>
    <definedName name="Ordinarylife">'[1]Cash-Detail'!#REF!</definedName>
    <definedName name="OTHER_FEES">#REF!</definedName>
    <definedName name="Owner">#REF!</definedName>
    <definedName name="P">'[3]June 30, 2003'!#REF!</definedName>
    <definedName name="PosgroupAH">'[5]Cash-Detail'!#REF!</definedName>
    <definedName name="_xlnm.Print_Area" localSheetId="6">Attestation!$B$1:$B$30</definedName>
    <definedName name="_xlnm.Print_Area" localSheetId="0">'Cover Page'!$A$1:$C$36</definedName>
    <definedName name="_xlnm.Print_Area" localSheetId="1">'Pt 1 Summary of Data'!$B$1:$P$60</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Area">#N/A</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Program_Task_Titles">[9]data!$Y$3:$AS$3</definedName>
    <definedName name="ProvXSgroupAH">'[1]Cash-Detail'!#REF!</definedName>
    <definedName name="Rahmo">'[8]Cash-Detail'!#REF!</definedName>
    <definedName name="Raira">'[5]Cash-Detail'!#REF!</definedName>
    <definedName name="Rastoploss">'[1]Cash-Detail'!#REF!</definedName>
    <definedName name="REAL694B">'[2]Schedule 1B.1'!#REF!</definedName>
    <definedName name="REALIZED">#REF!</definedName>
    <definedName name="SCH3_A">#REF!</definedName>
    <definedName name="SCH3A">#REF!</definedName>
    <definedName name="SCH3B">#REF!</definedName>
    <definedName name="SCH3C">#REF!</definedName>
    <definedName name="SCH3D">#REF!</definedName>
    <definedName name="Sec">#REF!</definedName>
    <definedName name="SecN">#REF!</definedName>
    <definedName name="SLAM">#REF!</definedName>
    <definedName name="Sports">'[1]Cash-Detail'!#REF!</definedName>
    <definedName name="SSH">#REF!</definedName>
    <definedName name="SSIC">#REF!</definedName>
    <definedName name="SSLIC">#REF!</definedName>
    <definedName name="STATES_ONLY_LIST">#REF!</definedName>
    <definedName name="StoplossgroupAH">'[1]Cash-Detail'!#REF!</definedName>
    <definedName name="Stoplossgrouplife">'[1]Cash-Detail'!#REF!</definedName>
    <definedName name="SUMMARY">#REF!</definedName>
    <definedName name="SummaryPrintArea">'[10]JE-All Combined'!$R$2:$Y$47,'[10]JE-All Combined'!$R$49:$Y$90</definedName>
    <definedName name="SupportPrintArea">'[11]JE-Combined'!#REF!,'[11]JE-Combined'!#REF!,'[11]JE-Combined'!$R$62:$Z$91,'[11]JE-Combined'!$R$33:$Z$60,'[11]JE-Combined'!$R$3:$Z$30</definedName>
    <definedName name="TOT">#REF!</definedName>
    <definedName name="TOTAL">#REF!</definedName>
    <definedName name="TOTALSTATE">#REF!</definedName>
    <definedName name="TOTALSTATE1">#REF!</definedName>
    <definedName name="TRADING">#REF!</definedName>
    <definedName name="TY96STATE">#REF!</definedName>
    <definedName name="TY97STATE">#REF!</definedName>
    <definedName name="UNREAL">#REF!</definedName>
    <definedName name="wrn.December." hidden="1">{"aa",#N/A,FALSE,"A";"ab",#N/A,FALSE,"A";"ac",#N/A,FALSE,"A";"ad",#N/A,FALSE,"A";"ae",#N/A,FALSE,"A";"af",#N/A,FALSE,"A";"ag",#N/A,FALSE,"A";"ah",#N/A,FALSE,"A"}</definedName>
    <definedName name="wrn.iccworkpapers." hidden="1">{"iccwp1",#N/A,FALSE,"F";"iccwp2",#N/A,FALSE,"F";"iccwp3",#N/A,FALSE,"F";"iccwp4",#N/A,FALSE,"F";"iccwp5",#N/A,FALSE,"F";"iccsocf",#N/A,FALSE,"ICC"}</definedName>
    <definedName name="wrn.IHCall." hidden="1">{"IHCsocf",#N/A,FALSE,"IHC";"IHCother",#N/A,FALSE,"IHC";"IHCpg1",#N/A,FALSE,"B";"IHCpg2",#N/A,FALSE,"B";"IHCpg3",#N/A,FALSE,"B";"IHCpg4",#N/A,FALSE,"B";"IHCpg5",#N/A,FALSE,"B";"IHCsecurities",#N/A,FALSE,"C";"IHCreal",#N/A,FALSE,"D";"IHCunreal",#N/A,FALSE,"D"}</definedName>
    <definedName name="wrn.september." hidden="1">{"f",#N/A,FALSE,"B";"e",#N/A,FALSE,"B";"d",#N/A,FALSE,"B";"c",#N/A,FALSE,"B";"b",#N/A,FALSE,"B";"a",#N/A,FALSE,"B"}</definedName>
    <definedName name="wrn.statements." hidden="1">{"icgcons",#N/A,FALSE,"CONSOL";"iccconsq",#N/A,FALSE,"CONSOL";"iccconsocf",#N/A,FALSE,"CONSOL";"iccconsocfq",#N/A,FALSE,"CONSOL";"mnlconsocf",#N/A,FALSE,"CONSOL";"mnlconsocfq",#N/A,FALSE,"CONSOL";"sslconsocf",#N/A,FALSE,"CONSOL";"sslconsocfq",#N/A,FALSE,"CONSOL"}</definedName>
    <definedName name="X">#REF!</definedName>
    <definedName name="YEARS_LIST">#REF!</definedName>
    <definedName name="YES_NO_LIST">#REF!</definedName>
    <definedName name="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D6" i="10"/>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D12" i="4"/>
  <c r="B12" i="33"/>
  <c r="B10" i="33"/>
  <c r="B8" i="33"/>
  <c r="B6" i="33"/>
  <c r="J44" i="4"/>
  <c r="I44" i="4"/>
  <c r="H44" i="4"/>
  <c r="G44" i="4"/>
  <c r="F44" i="4"/>
  <c r="B12" i="31"/>
  <c r="B10" i="31"/>
  <c r="B8" i="31"/>
  <c r="B6" i="31"/>
  <c r="D12" i="10"/>
  <c r="D10" i="10"/>
  <c r="D8" i="10"/>
  <c r="B12" i="30"/>
  <c r="B10" i="30"/>
  <c r="B8" i="30"/>
  <c r="B6" i="30"/>
  <c r="D12" i="18"/>
  <c r="D10" i="18"/>
  <c r="D8" i="18"/>
  <c r="D6" i="18"/>
  <c r="D10" i="4"/>
  <c r="D8" i="4"/>
  <c r="D6" i="4"/>
  <c r="S30" i="10" l="1"/>
  <c r="T30" i="10" s="1"/>
  <c r="G22" i="10"/>
  <c r="H22" i="10" s="1"/>
  <c r="X28" i="10"/>
  <c r="O35" i="4"/>
  <c r="G35" i="4"/>
  <c r="H35" i="4"/>
  <c r="K27" i="10" s="1"/>
  <c r="L27" i="10" s="1"/>
  <c r="L28" i="10" s="1"/>
  <c r="P35" i="4"/>
  <c r="AA27" i="10" s="1"/>
  <c r="AB27" i="10" s="1"/>
  <c r="AB28"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AB33" i="10" l="1"/>
  <c r="G23" i="10"/>
  <c r="H23" i="10" s="1"/>
  <c r="H33" i="10" s="1"/>
  <c r="T27" i="10"/>
  <c r="T28" i="10" s="1"/>
  <c r="T33" i="10" s="1"/>
  <c r="S28" i="10"/>
  <c r="X33" i="10"/>
  <c r="AA28" i="10"/>
  <c r="K28" i="10"/>
  <c r="G28" i="10"/>
  <c r="L33" i="10"/>
  <c r="P33" i="10"/>
  <c r="O28" i="10"/>
</calcChain>
</file>

<file path=xl/sharedStrings.xml><?xml version="1.0" encoding="utf-8"?>
<sst xmlns="http://schemas.openxmlformats.org/spreadsheetml/2006/main" count="312" uniqueCount="176">
  <si>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</si>
  <si>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</si>
  <si>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</si>
  <si>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</si>
  <si>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</si>
  <si>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</si>
  <si>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</si>
  <si>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</si>
  <si>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</si>
  <si>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</si>
  <si>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</si>
  <si>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</si>
  <si>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</si>
  <si>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</si>
  <si>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</si>
  <si>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</si>
  <si>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</si>
  <si>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</si>
  <si>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</si>
  <si>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</si>
  <si>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</si>
  <si>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</si>
  <si>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</si>
  <si>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</si>
  <si>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</si>
  <si>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</si>
  <si>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</si>
  <si>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</si>
  <si>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</si>
  <si>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</si>
  <si>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</si>
  <si>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</si>
  <si>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</si>
  <si>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</si>
  <si>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</si>
  <si>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</si>
  <si>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</si>
  <si>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</si>
  <si>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</si>
  <si>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</si>
  <si>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</si>
  <si>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</si>
  <si>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</si>
  <si>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</si>
  <si>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</si>
  <si>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</si>
  <si>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</si>
  <si>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</si>
  <si>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</si>
  <si>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</si>
  <si>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</si>
  <si>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</si>
  <si>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</si>
  <si>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</si>
  <si>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</si>
  <si>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</si>
  <si>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</si>
  <si>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</si>
  <si>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</si>
  <si>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</si>
  <si>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</si>
  <si>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</si>
  <si>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</si>
  <si>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</si>
  <si>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</si>
  <si>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</si>
  <si>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</si>
  <si>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</si>
  <si>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</si>
  <si>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</si>
  <si>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</si>
  <si>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</si>
  <si>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</si>
  <si>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</si>
  <si>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</si>
  <si>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</si>
  <si>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</si>
  <si>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</si>
  <si>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</si>
  <si>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</si>
  <si>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</si>
  <si>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</si>
  <si>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</si>
  <si>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</si>
  <si>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</si>
  <si>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</si>
  <si>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</si>
  <si>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</si>
  <si>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</si>
  <si>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</si>
  <si>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</si>
  <si>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</si>
  <si>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</si>
  <si>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</si>
  <si>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</si>
  <si>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</si>
  <si>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</si>
  <si>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</si>
  <si>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</si>
  <si>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</si>
  <si>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</si>
  <si>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</si>
  <si>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</si>
  <si>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</si>
  <si>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</si>
  <si>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</si>
  <si>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</si>
  <si>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</si>
  <si>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</si>
  <si>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</si>
  <si>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</si>
  <si>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</si>
  <si>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</si>
  <si>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</si>
  <si>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</si>
  <si>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</si>
  <si>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</si>
  <si>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</si>
  <si>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</si>
  <si>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</si>
  <si>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</si>
  <si>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</si>
  <si>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</si>
  <si>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</si>
  <si>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</si>
  <si>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</si>
  <si>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</si>
  <si>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</si>
  <si>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</si>
  <si>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</si>
  <si>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</si>
  <si>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</si>
  <si>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</si>
  <si>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</si>
  <si>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</si>
  <si>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</si>
  <si>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</si>
  <si>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</si>
  <si>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</si>
  <si>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</si>
  <si>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</si>
  <si>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</si>
  <si>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</si>
  <si>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</si>
  <si>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</si>
  <si>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</si>
  <si>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</si>
  <si>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</si>
  <si>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</si>
  <si>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</si>
  <si>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</si>
  <si>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</si>
  <si>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</si>
  <si>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DMHC Health Plan ID / CDI NAIC No.</t>
  </si>
  <si>
    <t>Effective date of sale or transfer</t>
  </si>
  <si>
    <t xml:space="preserve">1. If a health plan or health insurer uses the hightest premium tax rate in the State, the health plan or health insurer must report applicable highest State health premium tax rate. </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</si>
  <si>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</si>
  <si>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year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</si>
  <si>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</si>
  <si>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Version 12.16.21: updated Cover Page: Line 2: DMHC Health Plan ID / CDI NAIC No.</t>
  </si>
  <si>
    <t>INDEPENDENCE AMERICAN INSURANCE COMPANY</t>
  </si>
  <si>
    <t>2021</t>
  </si>
  <si>
    <t>As report on the state page of the financial statement</t>
  </si>
  <si>
    <t>Use Profit from Dental LOB to calculate Federal tax, and then allocated to CA</t>
  </si>
  <si>
    <t>Use CA individual dental premium earned over total CA premium earned to allocate the premium tax for CA portion</t>
  </si>
  <si>
    <t>Use CA individual dental premium earned over total CA premium earned to allocate the guaranty assessment for CA portion</t>
  </si>
  <si>
    <t>Use CA individual dental premium earned over total CA premium earned to allocate the agent filing fees for CA portion</t>
  </si>
  <si>
    <t>Use CA individual dental premium earned over total CA premium earned to allocate the filing fees for CA portion</t>
  </si>
  <si>
    <t>Agent Filing Fees</t>
  </si>
  <si>
    <t>Filing Fees</t>
  </si>
  <si>
    <t>Premmium Tax</t>
  </si>
  <si>
    <t>Guaranty Assessment</t>
  </si>
  <si>
    <t>Commission</t>
  </si>
  <si>
    <t>Use CA individual dental premium earned over total CA premium earned to allocaton the commission for CA portion</t>
  </si>
  <si>
    <t>Use CA individual dental premium earned over total CA premium earned to allocate LAE for CA portion</t>
  </si>
  <si>
    <t>LAE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</si>
</sst>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9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hair">
        <color indexed="64"/>
      </right>
      <top style="medium">
        <color indexed="64"/>
      </top>
      <bottom style="thin">
        <color indexed="64"/>
      </bottom>
      <diagonal/>
    </border>
  </borders>
  <cellStyleXfs count="330">
    <xf numFmtId="0" fontId="0" fillId="0" borderId="0"/>
    <xf numFmtId="0" fontId="6" fillId="2"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10" fillId="21" borderId="2" applyNumberFormat="0" applyAlignment="0" applyProtection="0"/>
    <xf numFmtId="0" fontId="10" fillId="21" borderId="2"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3" fillId="4" borderId="0" applyNumberFormat="0" applyBorder="0" applyAlignment="0" applyProtection="0"/>
    <xf numFmtId="0" fontId="13" fillId="4" borderId="0" applyNumberFormat="0" applyBorder="0" applyAlignment="0" applyProtection="0"/>
    <xf numFmtId="0" fontId="14" fillId="0" borderId="3" applyNumberFormat="0" applyFill="0" applyAlignment="0" applyProtection="0"/>
    <xf numFmtId="0" fontId="14" fillId="0" borderId="3" applyNumberFormat="0" applyFill="0" applyAlignment="0" applyProtection="0"/>
    <xf numFmtId="0" fontId="15" fillId="0" borderId="4"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8" fillId="0" borderId="6" applyNumberFormat="0" applyFill="0" applyAlignment="0" applyProtection="0"/>
    <xf numFmtId="0" fontId="18" fillId="0" borderId="6" applyNumberFormat="0" applyFill="0" applyAlignment="0" applyProtection="0"/>
    <xf numFmtId="0" fontId="19" fillId="22" borderId="0" applyNumberFormat="0" applyBorder="0" applyAlignment="0" applyProtection="0"/>
    <xf numFmtId="0" fontId="19" fillId="22" borderId="0" applyNumberFormat="0" applyBorder="0" applyAlignment="0" applyProtection="0"/>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5" fillId="0" borderId="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9" fontId="5" fillId="0" borderId="0" applyFont="0" applyFill="0" applyBorder="0" applyAlignment="0" applyProtection="0"/>
    <xf numFmtId="9" fontId="1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5"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363">
    <xf numFmtId="0" fontId="0" fillId="0" borderId="0" xfId="0"/>
    <xf numFmtId="0" fontId="5" fillId="0" borderId="0" xfId="0" applyFont="1"/>
    <xf numFmtId="0" fontId="25" fillId="0" borderId="0" xfId="126" applyFont="1"/>
    <xf numFmtId="0" fontId="25" fillId="0" borderId="0" xfId="0" applyFont="1" applyProtection="1">
      <protection locked="0"/>
    </xf>
    <xf numFmtId="0" fontId="5" fillId="0" borderId="0" xfId="126" applyProtection="1">
      <protection locked="0"/>
    </xf>
    <xf numFmtId="0" fontId="5" fillId="0" borderId="0" xfId="125" applyFont="1" applyProtection="1">
      <protection locked="0"/>
    </xf>
    <xf numFmtId="0" fontId="5" fillId="0" borderId="0" xfId="0" applyFont="1" applyProtection="1">
      <protection locked="0"/>
    </xf>
    <xf numFmtId="0" fontId="5" fillId="0" borderId="0" xfId="0" applyFont="1" applyAlignment="1" applyProtection="1">
      <alignment horizontal="left"/>
      <protection locked="0"/>
    </xf>
    <xf numFmtId="0" fontId="5" fillId="0" borderId="0" xfId="0" applyFont="1" applyAlignment="1" applyProtection="1">
      <alignment horizontal="right"/>
      <protection locked="0"/>
    </xf>
    <xf numFmtId="0" fontId="25" fillId="0" borderId="0" xfId="126" applyFont="1" applyProtection="1">
      <protection locked="0"/>
    </xf>
    <xf numFmtId="0" fontId="0" fillId="0" borderId="0" xfId="0" applyProtection="1">
      <protection locked="0"/>
    </xf>
    <xf numFmtId="0" fontId="31" fillId="0" borderId="0" xfId="0" applyFont="1"/>
    <xf numFmtId="0" fontId="31" fillId="0" borderId="0" xfId="0" applyFont="1" applyProtection="1">
      <protection locked="0"/>
    </xf>
    <xf numFmtId="0" fontId="32" fillId="0" borderId="0" xfId="0" applyFont="1"/>
    <xf numFmtId="0" fontId="31" fillId="0" borderId="0" xfId="0" applyFont="1" applyAlignment="1">
      <alignment wrapText="1"/>
    </xf>
    <xf numFmtId="0" fontId="31" fillId="24" borderId="35" xfId="325" applyFont="1" applyFill="1" applyBorder="1"/>
    <xf numFmtId="0" fontId="31" fillId="24" borderId="34" xfId="325" applyFont="1" applyFill="1" applyBorder="1"/>
    <xf numFmtId="0" fontId="32" fillId="0" borderId="22" xfId="325" quotePrefix="1" applyFont="1" applyBorder="1" applyAlignment="1">
      <alignment horizontal="right" vertical="center"/>
    </xf>
    <xf numFmtId="0" fontId="32" fillId="0" borderId="14" xfId="325" applyFont="1" applyBorder="1" applyAlignment="1">
      <alignment vertical="center"/>
    </xf>
    <xf numFmtId="49" fontId="32" fillId="0" borderId="62" xfId="325" applyNumberFormat="1" applyFont="1" applyBorder="1" applyAlignment="1" applyProtection="1">
      <alignment horizontal="left" vertical="center"/>
      <protection locked="0"/>
    </xf>
    <xf numFmtId="0" fontId="32" fillId="0" borderId="62" xfId="325" applyFont="1" applyBorder="1" applyAlignment="1" applyProtection="1">
      <alignment horizontal="left" vertical="center"/>
      <protection locked="0"/>
    </xf>
    <xf numFmtId="0" fontId="33" fillId="0" borderId="41" xfId="0" quotePrefix="1" applyFont="1" applyBorder="1" applyAlignment="1">
      <alignment horizontal="right"/>
    </xf>
    <xf numFmtId="0" fontId="32" fillId="0" borderId="63" xfId="325" applyFont="1" applyBorder="1" applyAlignment="1">
      <alignment wrapText="1"/>
    </xf>
    <xf numFmtId="0" fontId="34" fillId="0" borderId="0" xfId="0" applyFont="1" applyProtection="1">
      <protection locked="0"/>
    </xf>
    <xf numFmtId="0" fontId="31" fillId="0" borderId="0" xfId="125" applyFont="1" applyProtection="1">
      <protection locked="0"/>
    </xf>
    <xf numFmtId="0" fontId="32" fillId="0" borderId="0" xfId="125" applyFont="1"/>
    <xf numFmtId="0" fontId="31" fillId="0" borderId="0" xfId="125" applyFont="1"/>
    <xf numFmtId="0" fontId="31" fillId="0" borderId="0" xfId="0" applyFont="1" applyAlignment="1" applyProtection="1">
      <alignment wrapText="1"/>
      <protection locked="0"/>
    </xf>
    <xf numFmtId="0" fontId="31" fillId="0" borderId="0" xfId="126" applyFont="1"/>
    <xf numFmtId="0" fontId="31" fillId="0" borderId="0" xfId="126" applyFont="1" applyProtection="1">
      <protection locked="0"/>
    </xf>
    <xf numFmtId="0" fontId="31" fillId="26" borderId="0" xfId="126" applyFont="1" applyFill="1"/>
    <xf numFmtId="49" fontId="31" fillId="0" borderId="0" xfId="0" applyNumberFormat="1" applyFont="1" applyAlignment="1" applyProtection="1">
      <alignment horizontal="left"/>
      <protection locked="0"/>
    </xf>
    <xf numFmtId="0" fontId="32" fillId="0" borderId="0" xfId="125" applyFont="1" applyAlignment="1">
      <alignment horizontal="left"/>
    </xf>
    <xf numFmtId="0" fontId="31" fillId="0" borderId="0" xfId="125" applyFont="1" applyAlignment="1" applyProtection="1">
      <alignment wrapText="1"/>
      <protection locked="0"/>
    </xf>
    <xf numFmtId="0" fontId="31" fillId="0" borderId="0" xfId="0" applyFont="1" applyAlignment="1" applyProtection="1">
      <alignment horizontal="right"/>
      <protection locked="0"/>
    </xf>
    <xf numFmtId="49" fontId="31" fillId="0" borderId="35" xfId="0" applyNumberFormat="1" applyFont="1" applyBorder="1" applyAlignment="1">
      <alignment horizontal="center" vertical="top" wrapText="1"/>
    </xf>
    <xf numFmtId="49" fontId="31" fillId="0" borderId="34" xfId="0" applyNumberFormat="1" applyFont="1" applyBorder="1" applyAlignment="1">
      <alignment horizontal="center" vertical="top" wrapText="1"/>
    </xf>
    <xf numFmtId="49" fontId="31" fillId="0" borderId="26" xfId="0" applyNumberFormat="1" applyFont="1" applyBorder="1" applyAlignment="1">
      <alignment horizontal="center" vertical="top" wrapText="1"/>
    </xf>
    <xf numFmtId="14" fontId="31" fillId="0" borderId="40" xfId="0" applyNumberFormat="1" applyFont="1" applyBorder="1" applyAlignment="1">
      <alignment horizontal="center" vertical="top" wrapText="1"/>
    </xf>
    <xf numFmtId="14" fontId="31" fillId="0" borderId="32" xfId="0" applyNumberFormat="1" applyFont="1" applyBorder="1" applyAlignment="1">
      <alignment horizontal="center" vertical="top" wrapText="1"/>
    </xf>
    <xf numFmtId="14" fontId="31" fillId="0" borderId="45" xfId="0" applyNumberFormat="1" applyFont="1" applyBorder="1" applyAlignment="1">
      <alignment horizontal="center" vertical="top" wrapText="1"/>
    </xf>
    <xf numFmtId="0" fontId="31" fillId="0" borderId="52" xfId="0" applyFont="1" applyBorder="1" applyAlignment="1">
      <alignment horizontal="center" vertical="top" wrapText="1"/>
    </xf>
    <xf numFmtId="0" fontId="31" fillId="0" borderId="50" xfId="0" applyFont="1" applyBorder="1" applyAlignment="1">
      <alignment horizontal="center" vertical="top" wrapText="1"/>
    </xf>
    <xf numFmtId="0" fontId="31" fillId="0" borderId="24" xfId="0" applyFont="1" applyBorder="1" applyAlignment="1">
      <alignment horizontal="center" vertical="top" wrapText="1"/>
    </xf>
    <xf numFmtId="0" fontId="31" fillId="0" borderId="87" xfId="0" applyFont="1" applyBorder="1" applyAlignment="1">
      <alignment horizontal="center" vertical="top" wrapText="1"/>
    </xf>
    <xf numFmtId="0" fontId="31" fillId="0" borderId="45" xfId="0" applyFont="1" applyBorder="1" applyAlignment="1">
      <alignment horizontal="center" vertical="top" wrapText="1"/>
    </xf>
    <xf numFmtId="49" fontId="31" fillId="0" borderId="12" xfId="0" applyNumberFormat="1" applyFont="1" applyBorder="1" applyAlignment="1">
      <alignment horizontal="right" vertical="top"/>
    </xf>
    <xf numFmtId="0" fontId="31" fillId="0" borderId="15" xfId="0" applyFont="1" applyBorder="1" applyAlignment="1">
      <alignment horizontal="left" vertical="top" indent="1"/>
    </xf>
    <xf numFmtId="164" fontId="31" fillId="26" borderId="56" xfId="81" applyNumberFormat="1" applyFont="1" applyFill="1" applyBorder="1" applyAlignment="1" applyProtection="1">
      <alignment vertical="top"/>
    </xf>
    <xf numFmtId="164" fontId="31" fillId="26" borderId="26" xfId="81" applyNumberFormat="1" applyFont="1" applyFill="1" applyBorder="1" applyAlignment="1" applyProtection="1">
      <alignment vertical="top"/>
    </xf>
    <xf numFmtId="164" fontId="31" fillId="26" borderId="27" xfId="81" applyNumberFormat="1" applyFont="1" applyFill="1" applyBorder="1" applyAlignment="1" applyProtection="1">
      <alignment vertical="top"/>
    </xf>
    <xf numFmtId="164" fontId="31" fillId="26" borderId="0" xfId="81" applyNumberFormat="1" applyFont="1" applyFill="1" applyBorder="1" applyAlignment="1" applyProtection="1">
      <alignment vertical="top"/>
    </xf>
    <xf numFmtId="164" fontId="31" fillId="26" borderId="23" xfId="81" applyNumberFormat="1" applyFont="1" applyFill="1" applyBorder="1" applyAlignment="1" applyProtection="1">
      <alignment vertical="top"/>
    </xf>
    <xf numFmtId="49" fontId="31" fillId="0" borderId="13" xfId="0" applyNumberFormat="1" applyFont="1" applyBorder="1" applyAlignment="1">
      <alignment horizontal="right" vertical="top"/>
    </xf>
    <xf numFmtId="0" fontId="31" fillId="0" borderId="11" xfId="0" applyFont="1" applyBorder="1" applyAlignment="1">
      <alignment vertical="top"/>
    </xf>
    <xf numFmtId="164" fontId="31" fillId="27" borderId="23" xfId="81" applyNumberFormat="1" applyFont="1" applyFill="1" applyBorder="1" applyAlignment="1" applyProtection="1">
      <alignment vertical="top"/>
    </xf>
    <xf numFmtId="164" fontId="31" fillId="27" borderId="46" xfId="81" applyNumberFormat="1" applyFont="1" applyFill="1" applyBorder="1" applyAlignment="1" applyProtection="1">
      <alignment vertical="top"/>
    </xf>
    <xf numFmtId="164" fontId="31" fillId="27" borderId="27" xfId="81" applyNumberFormat="1" applyFont="1" applyFill="1" applyBorder="1" applyAlignment="1" applyProtection="1">
      <alignment vertical="top"/>
    </xf>
    <xf numFmtId="49" fontId="31" fillId="26" borderId="13" xfId="0" applyNumberFormat="1" applyFont="1" applyFill="1" applyBorder="1" applyAlignment="1">
      <alignment horizontal="right" vertical="top"/>
    </xf>
    <xf numFmtId="0" fontId="31" fillId="26" borderId="21" xfId="0" applyFont="1" applyFill="1" applyBorder="1" applyAlignment="1">
      <alignment horizontal="left" vertical="top"/>
    </xf>
    <xf numFmtId="164" fontId="31" fillId="26" borderId="37" xfId="81" applyNumberFormat="1" applyFont="1" applyFill="1" applyBorder="1" applyAlignment="1" applyProtection="1">
      <alignment vertical="top"/>
    </xf>
    <xf numFmtId="164" fontId="31" fillId="26" borderId="47" xfId="81" applyNumberFormat="1" applyFont="1" applyFill="1" applyBorder="1" applyAlignment="1" applyProtection="1">
      <alignment vertical="top"/>
    </xf>
    <xf numFmtId="164" fontId="31" fillId="26" borderId="86" xfId="81" applyNumberFormat="1" applyFont="1" applyFill="1" applyBorder="1" applyAlignment="1" applyProtection="1">
      <alignment vertical="top"/>
    </xf>
    <xf numFmtId="164" fontId="31" fillId="26" borderId="58" xfId="81" applyNumberFormat="1" applyFont="1" applyFill="1" applyBorder="1" applyAlignment="1" applyProtection="1">
      <alignment vertical="top"/>
    </xf>
    <xf numFmtId="164" fontId="31" fillId="26" borderId="36" xfId="81" applyNumberFormat="1" applyFont="1" applyFill="1" applyBorder="1" applyAlignment="1" applyProtection="1">
      <alignment vertical="top"/>
    </xf>
    <xf numFmtId="164" fontId="31" fillId="26" borderId="46" xfId="81" applyNumberFormat="1" applyFont="1" applyFill="1" applyBorder="1" applyAlignment="1" applyProtection="1">
      <alignment vertical="top"/>
    </xf>
    <xf numFmtId="164" fontId="31" fillId="26" borderId="57" xfId="81" applyNumberFormat="1" applyFont="1" applyFill="1" applyBorder="1" applyAlignment="1" applyProtection="1">
      <alignment vertical="top"/>
    </xf>
    <xf numFmtId="164" fontId="31" fillId="26" borderId="20" xfId="81" applyNumberFormat="1" applyFont="1" applyFill="1" applyBorder="1" applyAlignment="1" applyProtection="1">
      <alignment vertical="top"/>
    </xf>
    <xf numFmtId="49" fontId="31" fillId="0" borderId="11" xfId="0" applyNumberFormat="1" applyFont="1" applyBorder="1" applyAlignment="1">
      <alignment horizontal="right" vertical="top"/>
    </xf>
    <xf numFmtId="0" fontId="35" fillId="26" borderId="19" xfId="0" applyFont="1" applyFill="1" applyBorder="1" applyAlignment="1">
      <alignment vertical="top"/>
    </xf>
    <xf numFmtId="164" fontId="31" fillId="0" borderId="23" xfId="81" applyNumberFormat="1" applyFont="1" applyFill="1" applyBorder="1" applyAlignment="1" applyProtection="1">
      <alignment vertical="top"/>
      <protection locked="0"/>
    </xf>
    <xf numFmtId="164" fontId="31" fillId="0" borderId="46" xfId="81" applyNumberFormat="1" applyFont="1" applyFill="1" applyBorder="1" applyAlignment="1" applyProtection="1">
      <alignment vertical="top"/>
      <protection locked="0"/>
    </xf>
    <xf numFmtId="166" fontId="31" fillId="0" borderId="27" xfId="81" applyNumberFormat="1" applyFont="1" applyFill="1" applyBorder="1" applyAlignment="1" applyProtection="1">
      <alignment vertical="top"/>
      <protection locked="0"/>
    </xf>
    <xf numFmtId="166" fontId="31" fillId="0" borderId="57" xfId="81" applyNumberFormat="1" applyFont="1" applyFill="1" applyBorder="1" applyAlignment="1" applyProtection="1">
      <alignment vertical="top"/>
      <protection locked="0"/>
    </xf>
    <xf numFmtId="166" fontId="31" fillId="0" borderId="23" xfId="81" applyNumberFormat="1" applyFont="1" applyFill="1" applyBorder="1" applyAlignment="1" applyProtection="1">
      <alignment vertical="top"/>
      <protection locked="0"/>
    </xf>
    <xf numFmtId="166" fontId="31" fillId="0" borderId="20" xfId="81" applyNumberFormat="1" applyFont="1" applyFill="1" applyBorder="1" applyAlignment="1" applyProtection="1">
      <alignment vertical="top"/>
      <protection locked="0"/>
    </xf>
    <xf numFmtId="166" fontId="31" fillId="0" borderId="46" xfId="81" applyNumberFormat="1" applyFont="1" applyFill="1" applyBorder="1" applyAlignment="1" applyProtection="1">
      <alignment vertical="top"/>
      <protection locked="0"/>
    </xf>
    <xf numFmtId="166" fontId="31" fillId="0" borderId="23" xfId="81" applyNumberFormat="1" applyFont="1" applyBorder="1" applyAlignment="1" applyProtection="1">
      <alignment vertical="top"/>
      <protection locked="0"/>
    </xf>
    <xf numFmtId="164" fontId="31" fillId="27" borderId="29" xfId="81" applyNumberFormat="1" applyFont="1" applyFill="1" applyBorder="1" applyAlignment="1" applyProtection="1">
      <alignment vertical="top"/>
    </xf>
    <xf numFmtId="164" fontId="31" fillId="27" borderId="43" xfId="81" applyNumberFormat="1" applyFont="1" applyFill="1" applyBorder="1" applyAlignment="1" applyProtection="1">
      <alignment vertical="top"/>
    </xf>
    <xf numFmtId="0" fontId="31" fillId="0" borderId="11" xfId="0" applyFont="1" applyBorder="1"/>
    <xf numFmtId="0" fontId="31" fillId="26" borderId="11" xfId="0" applyFont="1" applyFill="1" applyBorder="1" applyAlignment="1">
      <alignment vertical="top"/>
    </xf>
    <xf numFmtId="0" fontId="31" fillId="0" borderId="11" xfId="0" applyFont="1" applyBorder="1" applyAlignment="1">
      <alignment horizontal="left" vertical="top" indent="1"/>
    </xf>
    <xf numFmtId="165" fontId="31" fillId="0" borderId="23" xfId="62" applyNumberFormat="1" applyFont="1" applyFill="1" applyBorder="1" applyAlignment="1" applyProtection="1">
      <alignment vertical="top"/>
      <protection locked="0"/>
    </xf>
    <xf numFmtId="165" fontId="31" fillId="0" borderId="27" xfId="62" applyNumberFormat="1" applyFont="1" applyFill="1" applyBorder="1" applyAlignment="1" applyProtection="1">
      <alignment vertical="top"/>
      <protection locked="0"/>
    </xf>
    <xf numFmtId="38" fontId="31" fillId="0" borderId="46" xfId="81" applyNumberFormat="1" applyFont="1" applyFill="1" applyBorder="1" applyAlignment="1" applyProtection="1">
      <alignment vertical="top"/>
      <protection locked="0"/>
    </xf>
    <xf numFmtId="165" fontId="31" fillId="27" borderId="24" xfId="62" applyNumberFormat="1" applyFont="1" applyFill="1" applyBorder="1" applyAlignment="1" applyProtection="1">
      <alignment vertical="top"/>
    </xf>
    <xf numFmtId="165" fontId="31" fillId="27" borderId="48" xfId="62" applyNumberFormat="1" applyFont="1" applyFill="1" applyBorder="1" applyAlignment="1" applyProtection="1">
      <alignment vertical="top"/>
    </xf>
    <xf numFmtId="0" fontId="31" fillId="26" borderId="12" xfId="0" applyFont="1" applyFill="1" applyBorder="1" applyAlignment="1">
      <alignment vertical="top"/>
    </xf>
    <xf numFmtId="0" fontId="31" fillId="26" borderId="15" xfId="0" applyFont="1" applyFill="1" applyBorder="1" applyAlignment="1">
      <alignment vertical="top"/>
    </xf>
    <xf numFmtId="0" fontId="31" fillId="26" borderId="16" xfId="0" applyFont="1" applyFill="1" applyBorder="1" applyAlignment="1">
      <alignment horizontal="left" vertical="top" indent="1"/>
    </xf>
    <xf numFmtId="165" fontId="31" fillId="25" borderId="34" xfId="62" applyNumberFormat="1" applyFont="1" applyFill="1" applyBorder="1" applyAlignment="1" applyProtection="1">
      <alignment vertical="top"/>
    </xf>
    <xf numFmtId="0" fontId="31" fillId="25" borderId="35" xfId="0" applyFont="1" applyFill="1" applyBorder="1"/>
    <xf numFmtId="165" fontId="31" fillId="25" borderId="26" xfId="62" applyNumberFormat="1" applyFont="1" applyFill="1" applyBorder="1" applyAlignment="1" applyProtection="1">
      <alignment vertical="top"/>
    </xf>
    <xf numFmtId="0" fontId="31" fillId="26" borderId="19" xfId="0" applyFont="1" applyFill="1" applyBorder="1" applyAlignment="1">
      <alignment vertical="top"/>
    </xf>
    <xf numFmtId="0" fontId="31" fillId="26" borderId="21" xfId="0" applyFont="1" applyFill="1" applyBorder="1" applyAlignment="1">
      <alignment vertical="top"/>
    </xf>
    <xf numFmtId="0" fontId="31" fillId="26" borderId="17" xfId="0" applyFont="1" applyFill="1" applyBorder="1" applyAlignment="1">
      <alignment horizontal="left" vertical="top" indent="1"/>
    </xf>
    <xf numFmtId="165" fontId="31" fillId="25" borderId="0" xfId="62" applyNumberFormat="1" applyFont="1" applyFill="1" applyBorder="1" applyAlignment="1" applyProtection="1">
      <alignment vertical="top"/>
    </xf>
    <xf numFmtId="0" fontId="31" fillId="25" borderId="29" xfId="0" applyFont="1" applyFill="1" applyBorder="1"/>
    <xf numFmtId="165" fontId="31" fillId="25" borderId="43" xfId="62" applyNumberFormat="1" applyFont="1" applyFill="1" applyBorder="1" applyAlignment="1" applyProtection="1">
      <alignment vertical="top"/>
    </xf>
    <xf numFmtId="49" fontId="31" fillId="0" borderId="22" xfId="0" applyNumberFormat="1" applyFont="1" applyBorder="1" applyAlignment="1">
      <alignment horizontal="right" vertical="top"/>
    </xf>
    <xf numFmtId="0" fontId="31" fillId="0" borderId="18" xfId="0" applyFont="1" applyBorder="1" applyAlignment="1">
      <alignment horizontal="left" vertical="top" indent="1"/>
    </xf>
    <xf numFmtId="0" fontId="31" fillId="0" borderId="18" xfId="0" applyFont="1" applyBorder="1" applyAlignment="1">
      <alignment vertical="top"/>
    </xf>
    <xf numFmtId="166" fontId="31" fillId="0" borderId="21" xfId="0" applyNumberFormat="1" applyFont="1" applyBorder="1" applyAlignment="1" applyProtection="1">
      <alignment vertical="top"/>
      <protection locked="0"/>
    </xf>
    <xf numFmtId="164" fontId="31" fillId="25" borderId="0" xfId="81" applyNumberFormat="1" applyFont="1" applyFill="1" applyBorder="1" applyProtection="1"/>
    <xf numFmtId="164" fontId="31" fillId="25" borderId="43" xfId="81" applyNumberFormat="1" applyFont="1" applyFill="1" applyBorder="1" applyProtection="1"/>
    <xf numFmtId="49" fontId="31" fillId="0" borderId="41" xfId="0" applyNumberFormat="1" applyFont="1" applyBorder="1" applyAlignment="1">
      <alignment horizontal="right" vertical="top"/>
    </xf>
    <xf numFmtId="0" fontId="31" fillId="0" borderId="42" xfId="0" applyFont="1" applyBorder="1" applyAlignment="1">
      <alignment horizontal="left" vertical="top" indent="1"/>
    </xf>
    <xf numFmtId="0" fontId="31" fillId="0" borderId="42" xfId="0" applyFont="1" applyBorder="1" applyAlignment="1">
      <alignment vertical="top"/>
    </xf>
    <xf numFmtId="166" fontId="31" fillId="0" borderId="53" xfId="0" applyNumberFormat="1" applyFont="1" applyBorder="1" applyAlignment="1" applyProtection="1">
      <alignment vertical="top"/>
      <protection locked="0"/>
    </xf>
    <xf numFmtId="164" fontId="31" fillId="25" borderId="32" xfId="81" applyNumberFormat="1" applyFont="1" applyFill="1" applyBorder="1" applyProtection="1"/>
    <xf numFmtId="0" fontId="31" fillId="25" borderId="40" xfId="0" applyFont="1" applyFill="1" applyBorder="1"/>
    <xf numFmtId="164" fontId="31" fillId="25" borderId="45" xfId="81" applyNumberFormat="1" applyFont="1" applyFill="1" applyBorder="1" applyProtection="1"/>
    <xf numFmtId="164" fontId="31" fillId="0" borderId="0" xfId="81" applyNumberFormat="1" applyFont="1" applyBorder="1" applyProtection="1">
      <protection locked="0"/>
    </xf>
    <xf numFmtId="0" fontId="32" fillId="0" borderId="0" xfId="126" applyFont="1"/>
    <xf numFmtId="14" fontId="31" fillId="0" borderId="0" xfId="0" applyNumberFormat="1" applyFont="1" applyAlignment="1" applyProtection="1">
      <alignment wrapText="1"/>
      <protection locked="0"/>
    </xf>
    <xf numFmtId="0" fontId="32" fillId="0" borderId="0" xfId="126" applyFont="1" applyAlignment="1" applyProtection="1">
      <alignment vertical="top"/>
      <protection locked="0"/>
    </xf>
    <xf numFmtId="0" fontId="36" fillId="0" borderId="0" xfId="199" applyFont="1" applyProtection="1"/>
    <xf numFmtId="0" fontId="31" fillId="0" borderId="37" xfId="0" applyFont="1" applyBorder="1" applyAlignment="1">
      <alignment horizontal="center" vertical="top" wrapText="1"/>
    </xf>
    <xf numFmtId="0" fontId="31" fillId="0" borderId="44" xfId="0" applyFont="1" applyBorder="1" applyAlignment="1">
      <alignment horizontal="center" vertical="top" wrapText="1"/>
    </xf>
    <xf numFmtId="0" fontId="31" fillId="26" borderId="30" xfId="0" applyFont="1" applyFill="1" applyBorder="1" applyAlignment="1">
      <alignment horizontal="center" vertical="top"/>
    </xf>
    <xf numFmtId="0" fontId="31" fillId="26" borderId="31" xfId="0" applyFont="1" applyFill="1" applyBorder="1" applyAlignment="1">
      <alignment horizontal="center" vertical="top"/>
    </xf>
    <xf numFmtId="0" fontId="31" fillId="26" borderId="25" xfId="0" applyFont="1" applyFill="1" applyBorder="1" applyAlignment="1">
      <alignment horizontal="center" vertical="top"/>
    </xf>
    <xf numFmtId="166" fontId="31" fillId="0" borderId="23" xfId="81" applyNumberFormat="1" applyFont="1" applyFill="1" applyBorder="1" applyAlignment="1" applyProtection="1">
      <alignment horizontal="center" vertical="top"/>
      <protection locked="0"/>
    </xf>
    <xf numFmtId="166" fontId="31" fillId="0" borderId="43" xfId="81" applyNumberFormat="1" applyFont="1" applyFill="1" applyBorder="1" applyAlignment="1" applyProtection="1">
      <alignment horizontal="center" vertical="top"/>
      <protection locked="0"/>
    </xf>
    <xf numFmtId="49" fontId="31" fillId="26" borderId="19" xfId="0" applyNumberFormat="1" applyFont="1" applyFill="1" applyBorder="1" applyAlignment="1">
      <alignment horizontal="right" vertical="top"/>
    </xf>
    <xf numFmtId="2" fontId="31" fillId="26" borderId="21" xfId="0" applyNumberFormat="1" applyFont="1" applyFill="1" applyBorder="1" applyAlignment="1">
      <alignment horizontal="right" vertical="top"/>
    </xf>
    <xf numFmtId="164" fontId="31" fillId="26" borderId="37" xfId="81" applyNumberFormat="1" applyFont="1" applyFill="1" applyBorder="1" applyAlignment="1" applyProtection="1">
      <alignment horizontal="center" vertical="top"/>
    </xf>
    <xf numFmtId="164" fontId="31" fillId="26" borderId="44" xfId="81" applyNumberFormat="1" applyFont="1" applyFill="1" applyBorder="1" applyAlignment="1" applyProtection="1">
      <alignment horizontal="center" vertical="top"/>
    </xf>
    <xf numFmtId="164" fontId="31" fillId="26" borderId="33" xfId="81" applyNumberFormat="1" applyFont="1" applyFill="1" applyBorder="1" applyAlignment="1" applyProtection="1">
      <alignment horizontal="center" vertical="top"/>
    </xf>
    <xf numFmtId="164" fontId="31" fillId="26" borderId="23" xfId="81" applyNumberFormat="1" applyFont="1" applyFill="1" applyBorder="1" applyAlignment="1" applyProtection="1">
      <alignment horizontal="center" vertical="top"/>
    </xf>
    <xf numFmtId="164" fontId="31" fillId="26" borderId="43" xfId="81" applyNumberFormat="1" applyFont="1" applyFill="1" applyBorder="1" applyAlignment="1" applyProtection="1">
      <alignment horizontal="center" vertical="top"/>
    </xf>
    <xf numFmtId="164" fontId="31" fillId="26" borderId="0" xfId="81" applyNumberFormat="1" applyFont="1" applyFill="1" applyBorder="1" applyAlignment="1" applyProtection="1">
      <alignment horizontal="center" vertical="top"/>
    </xf>
    <xf numFmtId="164" fontId="31" fillId="25" borderId="43" xfId="81" applyNumberFormat="1" applyFont="1" applyFill="1" applyBorder="1" applyAlignment="1" applyProtection="1">
      <alignment horizontal="center" vertical="top"/>
    </xf>
    <xf numFmtId="164" fontId="31" fillId="25" borderId="23" xfId="81" applyNumberFormat="1" applyFont="1" applyFill="1" applyBorder="1" applyAlignment="1" applyProtection="1">
      <alignment horizontal="center" vertical="top"/>
    </xf>
    <xf numFmtId="164" fontId="31" fillId="25" borderId="0" xfId="81" applyNumberFormat="1" applyFont="1" applyFill="1" applyBorder="1" applyAlignment="1" applyProtection="1">
      <alignment horizontal="center" vertical="top"/>
    </xf>
    <xf numFmtId="166" fontId="31" fillId="0" borderId="0" xfId="81" applyNumberFormat="1" applyFont="1" applyFill="1" applyBorder="1" applyAlignment="1" applyProtection="1">
      <alignment horizontal="center" vertical="top"/>
      <protection locked="0"/>
    </xf>
    <xf numFmtId="0" fontId="31" fillId="0" borderId="11" xfId="0" quotePrefix="1" applyFont="1" applyBorder="1" applyAlignment="1">
      <alignment horizontal="right" vertical="top"/>
    </xf>
    <xf numFmtId="164" fontId="31" fillId="25" borderId="46" xfId="81" applyNumberFormat="1" applyFont="1" applyFill="1" applyBorder="1" applyAlignment="1" applyProtection="1">
      <alignment horizontal="center" vertical="top"/>
    </xf>
    <xf numFmtId="164" fontId="31" fillId="25" borderId="57" xfId="81" applyNumberFormat="1" applyFont="1" applyFill="1" applyBorder="1" applyAlignment="1" applyProtection="1">
      <alignment horizontal="center" vertical="top"/>
    </xf>
    <xf numFmtId="164" fontId="31" fillId="26" borderId="46" xfId="81" applyNumberFormat="1" applyFont="1" applyFill="1" applyBorder="1" applyAlignment="1" applyProtection="1">
      <alignment horizontal="center" vertical="top"/>
    </xf>
    <xf numFmtId="164" fontId="31" fillId="26" borderId="57" xfId="81" applyNumberFormat="1" applyFont="1" applyFill="1" applyBorder="1" applyAlignment="1" applyProtection="1">
      <alignment horizontal="center" vertical="top"/>
    </xf>
    <xf numFmtId="166" fontId="31" fillId="0" borderId="46" xfId="81" applyNumberFormat="1" applyFont="1" applyFill="1" applyBorder="1" applyAlignment="1" applyProtection="1">
      <alignment horizontal="center" vertical="top"/>
      <protection locked="0"/>
    </xf>
    <xf numFmtId="166" fontId="31" fillId="0" borderId="57" xfId="81" applyNumberFormat="1" applyFont="1" applyFill="1" applyBorder="1" applyAlignment="1" applyProtection="1">
      <alignment horizontal="center" vertical="top"/>
      <protection locked="0"/>
    </xf>
    <xf numFmtId="0" fontId="31" fillId="0" borderId="11" xfId="0" quotePrefix="1" applyFont="1" applyBorder="1" applyAlignment="1">
      <alignment vertical="top"/>
    </xf>
    <xf numFmtId="0" fontId="37" fillId="0" borderId="0" xfId="0" applyFont="1" applyProtection="1">
      <protection locked="0"/>
    </xf>
    <xf numFmtId="164" fontId="31" fillId="26" borderId="24" xfId="81" applyNumberFormat="1" applyFont="1" applyFill="1" applyBorder="1" applyAlignment="1" applyProtection="1">
      <alignment horizontal="center" vertical="top"/>
    </xf>
    <xf numFmtId="164" fontId="31" fillId="26" borderId="45" xfId="81" applyNumberFormat="1" applyFont="1" applyFill="1" applyBorder="1" applyAlignment="1" applyProtection="1">
      <alignment horizontal="center" vertical="top"/>
    </xf>
    <xf numFmtId="164" fontId="31" fillId="26" borderId="32" xfId="81" applyNumberFormat="1" applyFont="1" applyFill="1" applyBorder="1" applyAlignment="1" applyProtection="1">
      <alignment horizontal="center" vertical="top"/>
    </xf>
    <xf numFmtId="0" fontId="32" fillId="0" borderId="0" xfId="126" applyFont="1" applyAlignment="1">
      <alignment horizontal="left" vertical="top" wrapText="1"/>
    </xf>
    <xf numFmtId="164" fontId="31" fillId="0" borderId="0" xfId="0" applyNumberFormat="1" applyFont="1" applyProtection="1">
      <protection locked="0"/>
    </xf>
    <xf numFmtId="0" fontId="31" fillId="26" borderId="0" xfId="0" applyFont="1" applyFill="1" applyAlignment="1">
      <alignment horizontal="left"/>
    </xf>
    <xf numFmtId="49" fontId="31" fillId="26" borderId="0" xfId="0" applyNumberFormat="1" applyFont="1" applyFill="1" applyAlignment="1">
      <alignment horizontal="left"/>
    </xf>
    <xf numFmtId="0" fontId="32" fillId="28" borderId="10" xfId="0" applyFont="1" applyFill="1" applyBorder="1" applyAlignment="1">
      <alignment horizontal="center"/>
    </xf>
    <xf numFmtId="0" fontId="31" fillId="0" borderId="10" xfId="0" applyFont="1" applyBorder="1" applyAlignment="1">
      <alignment horizontal="center"/>
    </xf>
    <xf numFmtId="0" fontId="32" fillId="28" borderId="74" xfId="0" applyFont="1" applyFill="1" applyBorder="1" applyAlignment="1">
      <alignment horizontal="left" indent="1"/>
    </xf>
    <xf numFmtId="0" fontId="31" fillId="0" borderId="75" xfId="0" applyFont="1" applyBorder="1" applyAlignment="1" applyProtection="1">
      <alignment horizontal="left" wrapText="1" indent="3"/>
      <protection locked="0"/>
    </xf>
    <xf numFmtId="0" fontId="31" fillId="0" borderId="75" xfId="0" applyFont="1" applyBorder="1" applyAlignment="1">
      <alignment horizontal="left" indent="2"/>
    </xf>
    <xf numFmtId="0" fontId="31" fillId="0" borderId="82" xfId="0" applyFont="1" applyBorder="1" applyAlignment="1">
      <alignment horizontal="left" indent="2"/>
    </xf>
    <xf numFmtId="0" fontId="31" fillId="0" borderId="80" xfId="0" applyFont="1" applyBorder="1" applyAlignment="1">
      <alignment horizontal="left" indent="2"/>
    </xf>
    <xf numFmtId="0" fontId="32" fillId="28" borderId="28" xfId="0" applyFont="1" applyFill="1" applyBorder="1" applyAlignment="1">
      <alignment horizontal="center"/>
    </xf>
    <xf numFmtId="0" fontId="31" fillId="0" borderId="28" xfId="0" applyFont="1" applyBorder="1" applyAlignment="1">
      <alignment horizontal="center"/>
    </xf>
    <xf numFmtId="0" fontId="31" fillId="0" borderId="0" xfId="0" applyFont="1" applyAlignment="1">
      <alignment horizontal="center"/>
    </xf>
    <xf numFmtId="0" fontId="32" fillId="29" borderId="55" xfId="0" applyFont="1" applyFill="1" applyBorder="1" applyAlignment="1">
      <alignment horizontal="left" indent="1"/>
    </xf>
    <xf numFmtId="0" fontId="31" fillId="28" borderId="76" xfId="0" applyFont="1" applyFill="1" applyBorder="1" applyAlignment="1">
      <alignment horizontal="left"/>
    </xf>
    <xf numFmtId="0" fontId="31" fillId="29" borderId="76" xfId="0" applyFont="1" applyFill="1" applyBorder="1" applyAlignment="1">
      <alignment horizontal="left" indent="2"/>
    </xf>
    <xf numFmtId="0" fontId="31" fillId="28" borderId="79" xfId="0" applyFont="1" applyFill="1" applyBorder="1" applyAlignment="1">
      <alignment horizontal="left"/>
    </xf>
    <xf numFmtId="0" fontId="31" fillId="28" borderId="81" xfId="0" applyFont="1" applyFill="1" applyBorder="1" applyAlignment="1">
      <alignment horizontal="left"/>
    </xf>
    <xf numFmtId="0" fontId="31" fillId="29" borderId="77" xfId="0" applyFont="1" applyFill="1" applyBorder="1" applyAlignment="1">
      <alignment horizontal="left" indent="2"/>
    </xf>
    <xf numFmtId="0" fontId="31" fillId="24" borderId="76" xfId="324" applyFont="1" applyFill="1" applyBorder="1" applyAlignment="1">
      <alignment horizontal="left"/>
    </xf>
    <xf numFmtId="0" fontId="31" fillId="28" borderId="33" xfId="0" applyFont="1" applyFill="1" applyBorder="1" applyAlignment="1">
      <alignment horizontal="left"/>
    </xf>
    <xf numFmtId="0" fontId="31" fillId="28" borderId="32" xfId="0" applyFont="1" applyFill="1" applyBorder="1" applyAlignment="1">
      <alignment horizontal="left"/>
    </xf>
    <xf numFmtId="0" fontId="31" fillId="0" borderId="0" xfId="126" applyFont="1" applyAlignment="1">
      <alignment horizontal="left"/>
    </xf>
    <xf numFmtId="49" fontId="31" fillId="0" borderId="65" xfId="125" applyNumberFormat="1" applyFont="1" applyBorder="1" applyAlignment="1">
      <alignment horizontal="right"/>
    </xf>
    <xf numFmtId="49" fontId="31" fillId="0" borderId="66" xfId="126" applyNumberFormat="1" applyFont="1" applyBorder="1" applyAlignment="1">
      <alignment horizontal="left" vertical="top" indent="1"/>
    </xf>
    <xf numFmtId="0" fontId="31" fillId="0" borderId="26" xfId="126" applyFont="1" applyBorder="1"/>
    <xf numFmtId="49" fontId="31" fillId="0" borderId="67" xfId="125" applyNumberFormat="1" applyFont="1" applyBorder="1" applyAlignment="1">
      <alignment horizontal="right"/>
    </xf>
    <xf numFmtId="0" fontId="31" fillId="0" borderId="43" xfId="126" applyFont="1" applyBorder="1" applyAlignment="1">
      <alignment horizontal="left" vertical="top" indent="1"/>
    </xf>
    <xf numFmtId="0" fontId="31" fillId="0" borderId="43" xfId="126" applyFont="1" applyBorder="1" applyAlignment="1">
      <alignment horizontal="left" vertical="top" wrapText="1" indent="1"/>
    </xf>
    <xf numFmtId="49" fontId="31" fillId="26" borderId="67" xfId="125" applyNumberFormat="1" applyFont="1" applyFill="1" applyBorder="1" applyAlignment="1">
      <alignment horizontal="right"/>
    </xf>
    <xf numFmtId="0" fontId="31" fillId="26" borderId="44" xfId="126" applyFont="1" applyFill="1" applyBorder="1" applyAlignment="1">
      <alignment horizontal="left" vertical="top" indent="1"/>
    </xf>
    <xf numFmtId="49" fontId="31" fillId="0" borderId="68" xfId="125" applyNumberFormat="1" applyFont="1" applyBorder="1" applyAlignment="1">
      <alignment horizontal="right"/>
    </xf>
    <xf numFmtId="0" fontId="31" fillId="26" borderId="43" xfId="125" applyFont="1" applyFill="1" applyBorder="1" applyAlignment="1">
      <alignment horizontal="left" vertical="top" indent="1"/>
    </xf>
    <xf numFmtId="0" fontId="31" fillId="0" borderId="25" xfId="0" applyFont="1" applyBorder="1" applyAlignment="1">
      <alignment vertical="top"/>
    </xf>
    <xf numFmtId="0" fontId="31" fillId="0" borderId="31" xfId="125" applyFont="1" applyBorder="1" applyAlignment="1">
      <alignment horizontal="left" vertical="top" indent="1"/>
    </xf>
    <xf numFmtId="49" fontId="31" fillId="26" borderId="71" xfId="125" applyNumberFormat="1" applyFont="1" applyFill="1" applyBorder="1" applyAlignment="1">
      <alignment horizontal="right"/>
    </xf>
    <xf numFmtId="0" fontId="31" fillId="26" borderId="33" xfId="0" applyFont="1" applyFill="1" applyBorder="1" applyAlignment="1">
      <alignment vertical="top"/>
    </xf>
    <xf numFmtId="0" fontId="31" fillId="26" borderId="44" xfId="125" applyFont="1" applyFill="1" applyBorder="1" applyAlignment="1">
      <alignment horizontal="left" vertical="top" indent="1"/>
    </xf>
    <xf numFmtId="0" fontId="32" fillId="0" borderId="67" xfId="126" applyFont="1" applyBorder="1"/>
    <xf numFmtId="0" fontId="31" fillId="0" borderId="43" xfId="125" applyFont="1" applyBorder="1"/>
    <xf numFmtId="49" fontId="31" fillId="26" borderId="69" xfId="125" applyNumberFormat="1" applyFont="1" applyFill="1" applyBorder="1" applyAlignment="1">
      <alignment horizontal="right"/>
    </xf>
    <xf numFmtId="0" fontId="31" fillId="26" borderId="32" xfId="0" applyFont="1" applyFill="1" applyBorder="1" applyAlignment="1">
      <alignment vertical="top"/>
    </xf>
    <xf numFmtId="0" fontId="31" fillId="26" borderId="45" xfId="125" applyFont="1" applyFill="1" applyBorder="1" applyAlignment="1">
      <alignment horizontal="left" vertical="top" indent="1"/>
    </xf>
    <xf numFmtId="0" fontId="32" fillId="0" borderId="0" xfId="126" applyFont="1" applyProtection="1">
      <protection locked="0"/>
    </xf>
    <xf numFmtId="0" fontId="32" fillId="0" borderId="0" xfId="126" applyFont="1" applyAlignment="1">
      <alignment vertical="top"/>
    </xf>
    <xf numFmtId="0" fontId="31" fillId="0" borderId="28" xfId="125" applyFont="1" applyBorder="1" applyAlignment="1">
      <alignment horizontal="center"/>
    </xf>
    <xf numFmtId="0" fontId="31" fillId="0" borderId="38" xfId="125" applyFont="1" applyBorder="1" applyAlignment="1">
      <alignment horizontal="center"/>
    </xf>
    <xf numFmtId="0" fontId="31" fillId="0" borderId="39" xfId="125" applyFont="1" applyBorder="1" applyAlignment="1">
      <alignment horizontal="center"/>
    </xf>
    <xf numFmtId="0" fontId="31" fillId="0" borderId="52" xfId="125" applyFont="1" applyBorder="1" applyAlignment="1">
      <alignment horizontal="center"/>
    </xf>
    <xf numFmtId="0" fontId="31" fillId="0" borderId="51" xfId="125" applyFont="1" applyBorder="1" applyAlignment="1">
      <alignment horizontal="center"/>
    </xf>
    <xf numFmtId="0" fontId="38" fillId="0" borderId="59" xfId="125" applyFont="1" applyBorder="1" applyAlignment="1">
      <alignment horizontal="center"/>
    </xf>
    <xf numFmtId="0" fontId="38" fillId="0" borderId="55" xfId="125" applyFont="1" applyBorder="1" applyAlignment="1">
      <alignment horizontal="center"/>
    </xf>
    <xf numFmtId="0" fontId="38" fillId="0" borderId="60" xfId="125" applyFont="1" applyBorder="1" applyAlignment="1">
      <alignment horizontal="center"/>
    </xf>
    <xf numFmtId="0" fontId="31" fillId="26" borderId="61" xfId="91" applyNumberFormat="1" applyFont="1" applyFill="1" applyBorder="1" applyAlignment="1" applyProtection="1">
      <alignment vertical="top"/>
    </xf>
    <xf numFmtId="0" fontId="31" fillId="26" borderId="25" xfId="91" applyNumberFormat="1" applyFont="1" applyFill="1" applyBorder="1" applyAlignment="1" applyProtection="1">
      <alignment vertical="top"/>
    </xf>
    <xf numFmtId="0" fontId="31" fillId="26" borderId="31" xfId="91" applyNumberFormat="1" applyFont="1" applyFill="1" applyBorder="1" applyAlignment="1" applyProtection="1">
      <alignment vertical="top"/>
    </xf>
    <xf numFmtId="164" fontId="31" fillId="0" borderId="29" xfId="81" applyNumberFormat="1" applyFont="1" applyFill="1" applyBorder="1" applyAlignment="1" applyProtection="1">
      <alignment horizontal="center" vertical="top"/>
      <protection locked="0"/>
    </xf>
    <xf numFmtId="164" fontId="31" fillId="0" borderId="0" xfId="81" applyNumberFormat="1" applyFont="1" applyFill="1" applyBorder="1" applyAlignment="1" applyProtection="1">
      <alignment horizontal="center" vertical="top"/>
      <protection locked="0"/>
    </xf>
    <xf numFmtId="164" fontId="31" fillId="0" borderId="29" xfId="92" applyNumberFormat="1" applyFont="1" applyFill="1" applyBorder="1" applyAlignment="1" applyProtection="1">
      <alignment vertical="top"/>
      <protection locked="0"/>
    </xf>
    <xf numFmtId="164" fontId="31" fillId="0" borderId="0" xfId="81" applyNumberFormat="1" applyFont="1" applyFill="1" applyBorder="1" applyAlignment="1" applyProtection="1">
      <alignment vertical="top"/>
      <protection locked="0"/>
    </xf>
    <xf numFmtId="164" fontId="31" fillId="27" borderId="0" xfId="91" applyNumberFormat="1" applyFont="1" applyFill="1" applyBorder="1" applyAlignment="1" applyProtection="1">
      <alignment vertical="top"/>
    </xf>
    <xf numFmtId="164" fontId="31" fillId="27" borderId="43" xfId="91" applyNumberFormat="1" applyFont="1" applyFill="1" applyBorder="1" applyAlignment="1" applyProtection="1">
      <alignment vertical="top"/>
    </xf>
    <xf numFmtId="164" fontId="31" fillId="27" borderId="0" xfId="81" applyNumberFormat="1" applyFont="1" applyFill="1" applyBorder="1" applyAlignment="1" applyProtection="1">
      <alignment horizontal="center" vertical="top"/>
    </xf>
    <xf numFmtId="0" fontId="31" fillId="26" borderId="49" xfId="91" applyNumberFormat="1" applyFont="1" applyFill="1" applyBorder="1" applyAlignment="1" applyProtection="1">
      <alignment vertical="top"/>
    </xf>
    <xf numFmtId="0" fontId="31" fillId="26" borderId="33" xfId="81" applyNumberFormat="1" applyFont="1" applyFill="1" applyBorder="1" applyAlignment="1" applyProtection="1">
      <alignment vertical="top"/>
    </xf>
    <xf numFmtId="0" fontId="31" fillId="26" borderId="44" xfId="81" applyNumberFormat="1" applyFont="1" applyFill="1" applyBorder="1" applyAlignment="1" applyProtection="1">
      <alignment vertical="top"/>
    </xf>
    <xf numFmtId="0" fontId="31" fillId="26" borderId="29" xfId="91" applyNumberFormat="1" applyFont="1" applyFill="1" applyBorder="1" applyAlignment="1" applyProtection="1">
      <alignment vertical="top"/>
    </xf>
    <xf numFmtId="0" fontId="31" fillId="26" borderId="43" xfId="91" applyNumberFormat="1" applyFont="1" applyFill="1" applyBorder="1" applyAlignment="1" applyProtection="1">
      <alignment vertical="top"/>
    </xf>
    <xf numFmtId="164" fontId="31" fillId="0" borderId="29" xfId="81" applyNumberFormat="1" applyFont="1" applyFill="1" applyBorder="1" applyAlignment="1" applyProtection="1">
      <alignment vertical="top"/>
      <protection locked="0"/>
    </xf>
    <xf numFmtId="164" fontId="31" fillId="27" borderId="0" xfId="81" applyNumberFormat="1" applyFont="1" applyFill="1" applyBorder="1" applyAlignment="1" applyProtection="1">
      <alignment vertical="top"/>
    </xf>
    <xf numFmtId="0" fontId="31" fillId="26" borderId="29" xfId="126" applyFont="1" applyFill="1" applyBorder="1" applyAlignment="1">
      <alignment horizontal="center" vertical="top"/>
    </xf>
    <xf numFmtId="0" fontId="31" fillId="26" borderId="0" xfId="126" applyFont="1" applyFill="1" applyAlignment="1">
      <alignment horizontal="center" vertical="top"/>
    </xf>
    <xf numFmtId="0" fontId="31" fillId="26" borderId="43" xfId="126" applyFont="1" applyFill="1" applyBorder="1" applyAlignment="1">
      <alignment horizontal="center" vertical="top"/>
    </xf>
    <xf numFmtId="3" fontId="31" fillId="0" borderId="54" xfId="126" applyNumberFormat="1" applyFont="1" applyBorder="1" applyAlignment="1" applyProtection="1">
      <alignment horizontal="center" vertical="top"/>
      <protection locked="0"/>
    </xf>
    <xf numFmtId="3" fontId="31" fillId="0" borderId="18" xfId="126" applyNumberFormat="1" applyFont="1" applyBorder="1" applyAlignment="1" applyProtection="1">
      <alignment horizontal="center" vertical="top"/>
      <protection locked="0"/>
    </xf>
    <xf numFmtId="37" fontId="31" fillId="27" borderId="18" xfId="126" applyNumberFormat="1" applyFont="1" applyFill="1" applyBorder="1" applyAlignment="1">
      <alignment horizontal="center" vertical="top"/>
    </xf>
    <xf numFmtId="37" fontId="31" fillId="27" borderId="70" xfId="126" applyNumberFormat="1" applyFont="1" applyFill="1" applyBorder="1" applyAlignment="1">
      <alignment horizontal="center" vertical="top"/>
    </xf>
    <xf numFmtId="3" fontId="31" fillId="0" borderId="61" xfId="126" applyNumberFormat="1" applyFont="1" applyBorder="1" applyAlignment="1" applyProtection="1">
      <alignment horizontal="center" vertical="top"/>
      <protection locked="0"/>
    </xf>
    <xf numFmtId="37" fontId="31" fillId="27" borderId="25" xfId="126" applyNumberFormat="1" applyFont="1" applyFill="1" applyBorder="1" applyAlignment="1">
      <alignment horizontal="center" vertical="top"/>
    </xf>
    <xf numFmtId="0" fontId="31" fillId="26" borderId="54" xfId="126" applyFont="1" applyFill="1" applyBorder="1" applyAlignment="1">
      <alignment horizontal="center" vertical="top"/>
    </xf>
    <xf numFmtId="0" fontId="31" fillId="26" borderId="18" xfId="126" applyFont="1" applyFill="1" applyBorder="1" applyAlignment="1">
      <alignment horizontal="center" vertical="top"/>
    </xf>
    <xf numFmtId="0" fontId="31" fillId="26" borderId="70" xfId="126" applyFont="1" applyFill="1" applyBorder="1" applyAlignment="1">
      <alignment horizontal="center" vertical="top"/>
    </xf>
    <xf numFmtId="0" fontId="31" fillId="26" borderId="61" xfId="125" applyFont="1" applyFill="1" applyBorder="1"/>
    <xf numFmtId="0" fontId="31" fillId="26" borderId="25" xfId="125" applyFont="1" applyFill="1" applyBorder="1"/>
    <xf numFmtId="0" fontId="31" fillId="26" borderId="31" xfId="125" applyFont="1" applyFill="1" applyBorder="1"/>
    <xf numFmtId="164" fontId="31" fillId="26" borderId="25" xfId="91" applyNumberFormat="1" applyFont="1" applyFill="1" applyBorder="1" applyAlignment="1" applyProtection="1"/>
    <xf numFmtId="0" fontId="31" fillId="26" borderId="25" xfId="0" applyFont="1" applyFill="1" applyBorder="1"/>
    <xf numFmtId="0" fontId="31" fillId="25" borderId="29" xfId="125" applyFont="1" applyFill="1" applyBorder="1"/>
    <xf numFmtId="0" fontId="31" fillId="25" borderId="0" xfId="125" applyFont="1" applyFill="1"/>
    <xf numFmtId="167" fontId="31" fillId="27" borderId="0" xfId="125" applyNumberFormat="1" applyFont="1" applyFill="1"/>
    <xf numFmtId="0" fontId="31" fillId="26" borderId="40" xfId="126" applyFont="1" applyFill="1" applyBorder="1" applyAlignment="1">
      <alignment horizontal="center" vertical="top"/>
    </xf>
    <xf numFmtId="0" fontId="31" fillId="26" borderId="32" xfId="126" applyFont="1" applyFill="1" applyBorder="1" applyAlignment="1">
      <alignment horizontal="center" vertical="top"/>
    </xf>
    <xf numFmtId="0" fontId="31" fillId="26" borderId="45" xfId="126" applyFont="1" applyFill="1" applyBorder="1" applyAlignment="1">
      <alignment horizontal="center" vertical="top"/>
    </xf>
    <xf numFmtId="49" fontId="32" fillId="26" borderId="0" xfId="125" applyNumberFormat="1" applyFont="1" applyFill="1" applyAlignment="1">
      <alignment horizontal="left"/>
    </xf>
    <xf numFmtId="0" fontId="32" fillId="0" borderId="0" xfId="126" applyFont="1" applyAlignment="1">
      <alignment horizontal="left"/>
    </xf>
    <xf numFmtId="0" fontId="32" fillId="0" borderId="0" xfId="0" applyFont="1" applyProtection="1">
      <protection locked="0"/>
    </xf>
    <xf numFmtId="0" fontId="35" fillId="0" borderId="0" xfId="0" applyFont="1"/>
    <xf numFmtId="0" fontId="32" fillId="0" borderId="0" xfId="0" applyFont="1" applyAlignment="1">
      <alignment horizontal="center"/>
    </xf>
    <xf numFmtId="0" fontId="32" fillId="24" borderId="38" xfId="0" applyFont="1" applyFill="1" applyBorder="1" applyAlignment="1">
      <alignment horizontal="center"/>
    </xf>
    <xf numFmtId="0" fontId="31" fillId="0" borderId="15" xfId="125" applyFont="1" applyBorder="1" applyAlignment="1">
      <alignment wrapText="1"/>
    </xf>
    <xf numFmtId="0" fontId="31" fillId="0" borderId="31" xfId="0" applyFont="1" applyBorder="1" applyAlignment="1">
      <alignment wrapText="1"/>
    </xf>
    <xf numFmtId="0" fontId="32" fillId="0" borderId="0" xfId="126" applyFont="1" applyAlignment="1">
      <alignment vertical="top" wrapText="1"/>
    </xf>
    <xf numFmtId="0" fontId="32" fillId="0" borderId="15" xfId="0" applyFont="1" applyBorder="1" applyAlignment="1">
      <alignment vertical="top"/>
    </xf>
    <xf numFmtId="0" fontId="32" fillId="0" borderId="25" xfId="0" applyFont="1" applyBorder="1" applyAlignment="1">
      <alignment vertical="top"/>
    </xf>
    <xf numFmtId="0" fontId="32" fillId="0" borderId="21" xfId="0" applyFont="1" applyBorder="1" applyAlignment="1">
      <alignment vertical="top"/>
    </xf>
    <xf numFmtId="0" fontId="32" fillId="0" borderId="33" xfId="0" applyFont="1" applyBorder="1" applyAlignment="1">
      <alignment vertical="top"/>
    </xf>
    <xf numFmtId="0" fontId="32" fillId="0" borderId="15" xfId="0" applyFont="1" applyBorder="1" applyAlignment="1">
      <alignment vertical="top" wrapText="1"/>
    </xf>
    <xf numFmtId="0" fontId="40" fillId="0" borderId="17" xfId="0" applyFont="1" applyBorder="1" applyAlignment="1">
      <alignment vertical="top"/>
    </xf>
    <xf numFmtId="0" fontId="32" fillId="0" borderId="16" xfId="0" applyFont="1" applyBorder="1" applyAlignment="1">
      <alignment vertical="top" wrapText="1"/>
    </xf>
    <xf numFmtId="0" fontId="32" fillId="24" borderId="28" xfId="0" applyFont="1" applyFill="1" applyBorder="1"/>
    <xf numFmtId="0" fontId="32" fillId="24" borderId="38" xfId="0" applyFont="1" applyFill="1" applyBorder="1"/>
    <xf numFmtId="0" fontId="32" fillId="30" borderId="28" xfId="0" applyFont="1" applyFill="1" applyBorder="1" applyAlignment="1">
      <alignment vertical="center" wrapText="1"/>
    </xf>
    <xf numFmtId="0" fontId="32" fillId="30" borderId="28" xfId="0" applyFont="1" applyFill="1" applyBorder="1" applyAlignment="1">
      <alignment vertical="center"/>
    </xf>
    <xf numFmtId="0" fontId="31" fillId="30" borderId="38" xfId="0" applyFont="1" applyFill="1" applyBorder="1" applyAlignment="1">
      <alignment vertical="center"/>
    </xf>
    <xf numFmtId="0" fontId="32" fillId="30" borderId="38" xfId="0" applyFont="1" applyFill="1" applyBorder="1" applyAlignment="1">
      <alignment vertical="center"/>
    </xf>
    <xf numFmtId="0" fontId="31" fillId="30" borderId="39" xfId="0" applyFont="1" applyFill="1" applyBorder="1" applyAlignment="1">
      <alignment vertical="center"/>
    </xf>
    <xf numFmtId="0" fontId="32" fillId="31" borderId="34" xfId="0" applyFont="1" applyFill="1" applyBorder="1"/>
    <xf numFmtId="0" fontId="32" fillId="31" borderId="35" xfId="0" applyFont="1" applyFill="1" applyBorder="1" applyAlignment="1">
      <alignment horizontal="right"/>
    </xf>
    <xf numFmtId="0" fontId="32" fillId="31" borderId="34" xfId="0" applyFont="1" applyFill="1" applyBorder="1" applyAlignment="1">
      <alignment horizontal="right"/>
    </xf>
    <xf numFmtId="0" fontId="32" fillId="31" borderId="26" xfId="0" applyFont="1" applyFill="1" applyBorder="1" applyAlignment="1">
      <alignment vertical="center"/>
    </xf>
    <xf numFmtId="0" fontId="32" fillId="31" borderId="35" xfId="0" applyFont="1" applyFill="1" applyBorder="1" applyAlignment="1">
      <alignment horizontal="right" vertical="center"/>
    </xf>
    <xf numFmtId="0" fontId="32" fillId="31" borderId="26" xfId="0" applyFont="1" applyFill="1" applyBorder="1" applyAlignment="1">
      <alignment horizontal="right" vertical="center"/>
    </xf>
    <xf numFmtId="0" fontId="32" fillId="24" borderId="39" xfId="0" applyFont="1" applyFill="1" applyBorder="1"/>
    <xf numFmtId="0" fontId="31" fillId="26" borderId="66" xfId="0" applyFont="1" applyFill="1" applyBorder="1" applyAlignment="1">
      <alignment vertical="center" wrapText="1"/>
    </xf>
    <xf numFmtId="0" fontId="32" fillId="0" borderId="0" xfId="0" applyFont="1" applyAlignment="1">
      <alignment vertical="center"/>
    </xf>
    <xf numFmtId="0" fontId="31" fillId="30" borderId="38" xfId="0" applyFont="1" applyFill="1" applyBorder="1" applyAlignment="1">
      <alignment vertical="center" wrapText="1"/>
    </xf>
    <xf numFmtId="0" fontId="31" fillId="30" borderId="39" xfId="0" applyFont="1" applyFill="1" applyBorder="1" applyAlignment="1">
      <alignment vertical="center" wrapText="1"/>
    </xf>
    <xf numFmtId="0" fontId="32" fillId="30" borderId="38" xfId="0" applyFont="1" applyFill="1" applyBorder="1" applyAlignment="1">
      <alignment horizontal="left" vertical="center"/>
    </xf>
    <xf numFmtId="0" fontId="32" fillId="31" borderId="38" xfId="0" applyFont="1" applyFill="1" applyBorder="1"/>
    <xf numFmtId="0" fontId="32" fillId="31" borderId="28" xfId="0" applyFont="1" applyFill="1" applyBorder="1" applyAlignment="1">
      <alignment horizontal="right"/>
    </xf>
    <xf numFmtId="0" fontId="32" fillId="31" borderId="38" xfId="0" applyFont="1" applyFill="1" applyBorder="1" applyAlignment="1">
      <alignment horizontal="right"/>
    </xf>
    <xf numFmtId="0" fontId="32" fillId="31" borderId="38" xfId="0" applyFont="1" applyFill="1" applyBorder="1" applyAlignment="1">
      <alignment horizontal="left"/>
    </xf>
    <xf numFmtId="0" fontId="29" fillId="0" borderId="0" xfId="0" applyFont="1" applyAlignment="1">
      <alignment vertical="center"/>
    </xf>
    <xf numFmtId="0" fontId="30" fillId="0" borderId="0" xfId="0" applyFont="1" applyAlignment="1">
      <alignment horizontal="right" vertical="center"/>
    </xf>
    <xf numFmtId="0" fontId="30" fillId="0" borderId="0" xfId="0" applyFont="1" applyAlignment="1">
      <alignment vertical="center"/>
    </xf>
    <xf numFmtId="0" fontId="31" fillId="29" borderId="78" xfId="0" applyFont="1" applyFill="1" applyBorder="1"/>
    <xf numFmtId="0" fontId="31" fillId="29" borderId="60" xfId="0" applyFont="1" applyFill="1" applyBorder="1"/>
    <xf numFmtId="0" fontId="31" fillId="0" borderId="78" xfId="0" applyFont="1" applyBorder="1" applyAlignment="1" applyProtection="1">
      <alignment wrapText="1"/>
      <protection locked="0"/>
    </xf>
    <xf numFmtId="0" fontId="39" fillId="0" borderId="0" xfId="0" applyFont="1" applyAlignment="1">
      <alignment vertical="center"/>
    </xf>
    <xf numFmtId="0" fontId="32" fillId="0" borderId="11" xfId="0" applyFont="1" applyBorder="1" applyAlignment="1">
      <alignment vertical="top"/>
    </xf>
    <xf numFmtId="0" fontId="32" fillId="0" borderId="0" xfId="0" applyFont="1" applyAlignment="1">
      <alignment vertical="top"/>
    </xf>
    <xf numFmtId="0" fontId="32" fillId="0" borderId="25" xfId="0" applyFont="1" applyBorder="1" applyAlignment="1">
      <alignment vertical="top" wrapText="1"/>
    </xf>
    <xf numFmtId="0" fontId="40" fillId="0" borderId="0" xfId="0" applyFont="1" applyAlignment="1">
      <alignment vertical="top"/>
    </xf>
    <xf numFmtId="0" fontId="32" fillId="31" borderId="28" xfId="125" applyFont="1" applyFill="1" applyBorder="1"/>
    <xf numFmtId="0" fontId="32" fillId="30" borderId="28" xfId="125" applyFont="1" applyFill="1" applyBorder="1" applyAlignment="1">
      <alignment vertical="center"/>
    </xf>
    <xf numFmtId="0" fontId="32" fillId="24" borderId="28" xfId="125" applyFont="1" applyFill="1" applyBorder="1"/>
    <xf numFmtId="0" fontId="31" fillId="24" borderId="38" xfId="0" applyFont="1" applyFill="1" applyBorder="1"/>
    <xf numFmtId="0" fontId="31" fillId="24" borderId="39" xfId="0" applyFont="1" applyFill="1" applyBorder="1"/>
    <xf numFmtId="0" fontId="32" fillId="31" borderId="35" xfId="125" applyFont="1" applyFill="1" applyBorder="1" applyAlignment="1">
      <alignment vertical="center"/>
    </xf>
    <xf numFmtId="0" fontId="32" fillId="31" borderId="28" xfId="125" applyFont="1" applyFill="1" applyBorder="1" applyAlignment="1">
      <alignment vertical="center"/>
    </xf>
    <xf numFmtId="0" fontId="32" fillId="31" borderId="38" xfId="125" applyFont="1" applyFill="1" applyBorder="1" applyAlignment="1">
      <alignment vertical="center"/>
    </xf>
    <xf numFmtId="0" fontId="32" fillId="31" borderId="39" xfId="125" applyFont="1" applyFill="1" applyBorder="1" applyAlignment="1">
      <alignment vertical="center"/>
    </xf>
    <xf numFmtId="0" fontId="32" fillId="31" borderId="38" xfId="125" applyFont="1" applyFill="1" applyBorder="1" applyAlignment="1">
      <alignment horizontal="right" vertical="center"/>
    </xf>
    <xf numFmtId="0" fontId="31" fillId="29" borderId="83" xfId="0" applyFont="1" applyFill="1" applyBorder="1" applyAlignment="1">
      <alignment vertical="top"/>
    </xf>
    <xf numFmtId="0" fontId="31" fillId="29" borderId="84" xfId="0" applyFont="1" applyFill="1" applyBorder="1" applyAlignment="1">
      <alignment vertical="top"/>
    </xf>
    <xf numFmtId="0" fontId="31" fillId="0" borderId="54" xfId="0" applyFont="1" applyBorder="1" applyProtection="1">
      <protection locked="0"/>
    </xf>
    <xf numFmtId="0" fontId="31" fillId="0" borderId="70" xfId="0" applyFont="1" applyBorder="1" applyProtection="1">
      <protection locked="0"/>
    </xf>
    <xf numFmtId="0" fontId="31" fillId="0" borderId="68" xfId="0" applyFont="1" applyBorder="1"/>
    <xf numFmtId="0" fontId="31" fillId="0" borderId="54" xfId="0" applyFont="1" applyBorder="1" applyAlignment="1">
      <alignment vertical="top"/>
    </xf>
    <xf numFmtId="0" fontId="31" fillId="0" borderId="54" xfId="0" applyFont="1" applyBorder="1"/>
    <xf numFmtId="0" fontId="31" fillId="0" borderId="54" xfId="0" applyFont="1" applyBorder="1" applyAlignment="1" applyProtection="1">
      <alignment vertical="top" wrapText="1"/>
      <protection locked="0"/>
    </xf>
    <xf numFmtId="0" fontId="31" fillId="0" borderId="70" xfId="0" applyFont="1" applyBorder="1" applyAlignment="1" applyProtection="1">
      <alignment vertical="top" wrapText="1"/>
      <protection locked="0"/>
    </xf>
    <xf numFmtId="0" fontId="31" fillId="29" borderId="54" xfId="0" applyFont="1" applyFill="1" applyBorder="1" applyAlignment="1">
      <alignment wrapText="1"/>
    </xf>
    <xf numFmtId="0" fontId="31" fillId="29" borderId="70" xfId="0" applyFont="1" applyFill="1" applyBorder="1" applyAlignment="1">
      <alignment wrapText="1"/>
    </xf>
    <xf numFmtId="0" fontId="32" fillId="24" borderId="31" xfId="0" applyFont="1" applyFill="1" applyBorder="1"/>
    <xf numFmtId="0" fontId="31" fillId="24" borderId="88" xfId="0" applyFont="1" applyFill="1" applyBorder="1"/>
    <xf numFmtId="49" fontId="31" fillId="0" borderId="0" xfId="0" applyNumberFormat="1" applyFont="1" applyAlignment="1" applyProtection="1">
      <alignment wrapText="1"/>
      <protection locked="0"/>
    </xf>
    <xf numFmtId="0" fontId="31" fillId="26" borderId="0" xfId="0" applyFont="1" applyFill="1"/>
    <xf numFmtId="49" fontId="31" fillId="26" borderId="0" xfId="125" applyNumberFormat="1" applyFont="1" applyFill="1"/>
    <xf numFmtId="49" fontId="31" fillId="26" borderId="0" xfId="0" applyNumberFormat="1" applyFont="1" applyFill="1"/>
    <xf numFmtId="0" fontId="32" fillId="31" borderId="34" xfId="0" applyFont="1" applyFill="1" applyBorder="1" applyAlignment="1">
      <alignment horizontal="center" vertical="center"/>
    </xf>
    <xf numFmtId="0" fontId="32" fillId="31" borderId="34" xfId="0" applyFont="1" applyFill="1" applyBorder="1" applyAlignment="1">
      <alignment vertical="center"/>
    </xf>
    <xf numFmtId="0" fontId="31" fillId="0" borderId="67" xfId="125" applyFont="1" applyBorder="1" applyAlignment="1">
      <alignment horizontal="right" vertical="center"/>
    </xf>
    <xf numFmtId="0" fontId="31" fillId="24" borderId="85" xfId="325" applyFont="1" applyFill="1" applyBorder="1" applyAlignment="1">
      <alignment horizontal="center"/>
    </xf>
    <xf numFmtId="0" fontId="31" fillId="26" borderId="21" xfId="0" applyFont="1" applyFill="1" applyBorder="1" applyAlignment="1">
      <alignment vertical="center" wrapText="1"/>
    </xf>
    <xf numFmtId="49" fontId="31" fillId="0" borderId="0" xfId="0" applyNumberFormat="1" applyFont="1"/>
    <xf numFmtId="0" fontId="32" fillId="0" borderId="73" xfId="0" applyFont="1" applyBorder="1" applyAlignment="1">
      <alignment horizontal="center"/>
    </xf>
    <xf numFmtId="0" fontId="32" fillId="28" borderId="73" xfId="0" applyFont="1" applyFill="1" applyBorder="1" applyAlignment="1">
      <alignment horizontal="center"/>
    </xf>
    <xf numFmtId="0" fontId="31" fillId="0" borderId="69" xfId="0" applyFont="1" applyBorder="1" applyAlignment="1" applyProtection="1">
      <alignment horizontal="left" wrapText="1" indent="3"/>
      <protection locked="0"/>
    </xf>
    <xf numFmtId="0" fontId="31" fillId="0" borderId="84" xfId="0" applyFont="1" applyBorder="1" applyAlignment="1" applyProtection="1">
      <alignment wrapText="1"/>
      <protection locked="0"/>
    </xf>
    <xf numFmtId="0" fontId="32" fillId="24" borderId="65" xfId="0" applyFont="1" applyFill="1" applyBorder="1" applyAlignment="1">
      <alignment vertical="top" wrapText="1"/>
    </xf>
    <xf numFmtId="0" fontId="32" fillId="0" borderId="12" xfId="0" applyFont="1" applyBorder="1" applyAlignment="1">
      <alignment horizontal="center"/>
    </xf>
    <xf numFmtId="0" fontId="31" fillId="0" borderId="89" xfId="0" applyFont="1" applyBorder="1"/>
    <xf numFmtId="0" fontId="32" fillId="24" borderId="72" xfId="0" applyFont="1" applyFill="1" applyBorder="1" applyAlignment="1">
      <alignment vertical="top" wrapText="1"/>
    </xf>
    <xf numFmtId="0" fontId="32" fillId="24" borderId="22" xfId="0" applyFont="1" applyFill="1" applyBorder="1" applyAlignment="1">
      <alignment vertical="top" wrapText="1"/>
    </xf>
    <xf numFmtId="0" fontId="31" fillId="0" borderId="10" xfId="0" applyFont="1" applyBorder="1" applyAlignment="1">
      <alignment wrapText="1"/>
    </xf>
    <xf numFmtId="0" fontId="31" fillId="0" borderId="26" xfId="0" applyFont="1" applyBorder="1" applyProtection="1">
      <protection locked="0"/>
    </xf>
    <xf numFmtId="0" fontId="31" fillId="0" borderId="70" xfId="0" applyFont="1" applyBorder="1" applyAlignment="1" applyProtection="1">
      <alignment vertical="top"/>
      <protection locked="0"/>
    </xf>
    <xf numFmtId="0" fontId="31" fillId="26" borderId="0" xfId="125" applyFont="1" applyFill="1" applyAlignment="1">
      <alignment horizontal="left"/>
    </xf>
    <xf numFmtId="0" fontId="31" fillId="26" borderId="0" xfId="125" applyFont="1" applyFill="1" applyProtection="1">
      <protection locked="0"/>
    </xf>
    <xf numFmtId="37" fontId="31" fillId="0" borderId="46" xfId="81" applyNumberFormat="1" applyFont="1" applyFill="1" applyBorder="1" applyAlignment="1" applyProtection="1">
      <alignment vertical="top"/>
      <protection locked="0"/>
    </xf>
    <xf numFmtId="0" fontId="5" fillId="26" borderId="0" xfId="125" applyFont="1" applyFill="1" applyProtection="1">
      <protection locked="0"/>
    </xf>
    <xf numFmtId="0" fontId="30" fillId="0" borderId="0" xfId="0" applyFont="1" applyAlignment="1" applyProtection="1">
      <alignment vertical="center"/>
      <protection locked="0"/>
    </xf>
    <xf numFmtId="0" fontId="39" fillId="0" borderId="0" xfId="0" applyFont="1" applyAlignment="1">
      <alignment horizontal="center" vertical="center"/>
    </xf>
    <xf numFmtId="0" fontId="31" fillId="0" borderId="0" xfId="0" applyFont="1" applyAlignment="1">
      <alignment horizontal="left" vertical="top" indent="1"/>
    </xf>
    <xf numFmtId="0" fontId="31" fillId="0" borderId="0" xfId="0" applyFont="1" applyAlignment="1">
      <alignment horizontal="left" vertical="top" wrapText="1" indent="1"/>
    </xf>
    <xf numFmtId="0" fontId="31" fillId="0" borderId="0" xfId="0" applyFont="1" applyAlignment="1">
      <alignment vertical="top"/>
    </xf>
    <xf numFmtId="0" fontId="31" fillId="26" borderId="0" xfId="0" applyFont="1" applyFill="1" applyAlignment="1">
      <alignment horizontal="left" vertical="top" indent="1"/>
    </xf>
    <xf numFmtId="166" fontId="31" fillId="0" borderId="27" xfId="81" applyNumberFormat="1" applyFont="1" applyBorder="1" applyAlignment="1" applyProtection="1">
      <alignment vertical="top"/>
      <protection locked="0"/>
    </xf>
    <xf numFmtId="165" fontId="31" fillId="27" borderId="87" xfId="62" applyNumberFormat="1" applyFont="1" applyFill="1" applyBorder="1" applyAlignment="1" applyProtection="1">
      <alignment vertical="top"/>
    </xf>
    <xf numFmtId="166" fontId="31" fillId="0" borderId="43" xfId="81" applyNumberFormat="1" applyFont="1" applyFill="1" applyBorder="1" applyAlignment="1" applyProtection="1">
      <alignment vertical="top"/>
      <protection locked="0"/>
    </xf>
    <xf numFmtId="165" fontId="31" fillId="0" borderId="43" xfId="62" applyNumberFormat="1" applyFont="1" applyFill="1" applyBorder="1" applyAlignment="1" applyProtection="1">
      <alignment vertical="top"/>
      <protection locked="0"/>
    </xf>
    <xf numFmtId="0" fontId="40" fillId="0" borderId="33" xfId="0" applyFont="1" applyBorder="1" applyAlignment="1">
      <alignment vertical="top"/>
    </xf>
    <xf numFmtId="0" fontId="31" fillId="0" borderId="25" xfId="0" applyFont="1" applyBorder="1" applyAlignment="1">
      <alignment horizontal="left" vertical="top" indent="1"/>
    </xf>
    <xf numFmtId="0" fontId="31" fillId="26" borderId="33" xfId="0" applyFont="1" applyFill="1" applyBorder="1" applyAlignment="1">
      <alignment horizontal="left" vertical="top" indent="1"/>
    </xf>
    <xf numFmtId="0" fontId="31" fillId="26" borderId="33" xfId="0" applyFont="1" applyFill="1" applyBorder="1" applyAlignment="1">
      <alignment horizontal="left" vertical="top" wrapText="1" indent="1"/>
    </xf>
    <xf numFmtId="0" fontId="31" fillId="0" borderId="90" xfId="0" applyFont="1" applyBorder="1" applyAlignment="1">
      <alignment horizontal="center" vertical="top" wrapText="1"/>
    </xf>
    <xf numFmtId="0" fontId="31" fillId="0" borderId="60" xfId="0" applyFont="1" applyBorder="1" applyAlignment="1">
      <alignment horizontal="center" vertical="top" wrapText="1"/>
    </xf>
    <xf numFmtId="166" fontId="31" fillId="0" borderId="29" xfId="81" applyNumberFormat="1" applyFont="1" applyFill="1" applyBorder="1" applyAlignment="1" applyProtection="1">
      <alignment horizontal="center" vertical="top"/>
      <protection locked="0"/>
    </xf>
    <xf numFmtId="0" fontId="32" fillId="0" borderId="64" xfId="325" applyFont="1" applyBorder="1" applyProtection="1">
      <protection locked="0"/>
    </xf>
    <xf numFmtId="164" fontId="31" fillId="27" borderId="29" xfId="81" applyNumberFormat="1" applyFont="1" applyFill="1" applyBorder="1" applyAlignment="1" applyProtection="1">
      <alignment horizontal="center" vertical="top"/>
    </xf>
    <xf numFmtId="167" fontId="31" fillId="27" borderId="43" xfId="125" applyNumberFormat="1" applyFont="1" applyFill="1" applyBorder="1"/>
    <xf numFmtId="43" fontId="31" fillId="0" borderId="0" xfId="125" applyNumberFormat="1" applyFont="1" applyAlignment="1" applyProtection="1">
      <alignment wrapText="1"/>
      <protection locked="0"/>
    </xf>
  </cellXfs>
  <cellStyles count="330">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omma 5" xfId="327" xr:uid="{00000000-0005-0000-0000-000050000000}"/>
    <cellStyle name="Currency" xfId="81" builtinId="4"/>
    <cellStyle name="Currency 2" xfId="82" xr:uid="{00000000-0005-0000-0000-000052000000}"/>
    <cellStyle name="Currency 2 2" xfId="83" xr:uid="{00000000-0005-0000-0000-000053000000}"/>
    <cellStyle name="Currency 2 2 2" xfId="84" xr:uid="{00000000-0005-0000-0000-000054000000}"/>
    <cellStyle name="Currency 2 2 3" xfId="85" xr:uid="{00000000-0005-0000-0000-000055000000}"/>
    <cellStyle name="Currency 2 2 4" xfId="86" xr:uid="{00000000-0005-0000-0000-000056000000}"/>
    <cellStyle name="Currency 2 2 5" xfId="87" xr:uid="{00000000-0005-0000-0000-000057000000}"/>
    <cellStyle name="Currency 2 2 6" xfId="88" xr:uid="{00000000-0005-0000-0000-000058000000}"/>
    <cellStyle name="Currency 2 2 7" xfId="89" xr:uid="{00000000-0005-0000-0000-000059000000}"/>
    <cellStyle name="Currency 2 2 8" xfId="90" xr:uid="{00000000-0005-0000-0000-00005A000000}"/>
    <cellStyle name="Currency 3" xfId="91" xr:uid="{00000000-0005-0000-0000-00005B000000}"/>
    <cellStyle name="Currency 3 2" xfId="92" xr:uid="{00000000-0005-0000-0000-00005C000000}"/>
    <cellStyle name="Currency 3 3" xfId="93" xr:uid="{00000000-0005-0000-0000-00005D000000}"/>
    <cellStyle name="Currency 3 4" xfId="94" xr:uid="{00000000-0005-0000-0000-00005E000000}"/>
    <cellStyle name="Currency 3 5" xfId="95" xr:uid="{00000000-0005-0000-0000-00005F000000}"/>
    <cellStyle name="Currency 3 6" xfId="96" xr:uid="{00000000-0005-0000-0000-000060000000}"/>
    <cellStyle name="Currency 3 7" xfId="97" xr:uid="{00000000-0005-0000-0000-000061000000}"/>
    <cellStyle name="Currency 3 8" xfId="98" xr:uid="{00000000-0005-0000-0000-000062000000}"/>
    <cellStyle name="Currency 4" xfId="99" xr:uid="{00000000-0005-0000-0000-000063000000}"/>
    <cellStyle name="Currency 5" xfId="328" xr:uid="{00000000-0005-0000-0000-000064000000}"/>
    <cellStyle name="Explanatory Text" xfId="100" builtinId="53" customBuiltin="1"/>
    <cellStyle name="Explanatory Text 2" xfId="101" xr:uid="{00000000-0005-0000-0000-000066000000}"/>
    <cellStyle name="Good" xfId="102" builtinId="26" customBuiltin="1"/>
    <cellStyle name="Good 2" xfId="103" xr:uid="{00000000-0005-0000-0000-000068000000}"/>
    <cellStyle name="Heading 1" xfId="104" builtinId="16" customBuiltin="1"/>
    <cellStyle name="Heading 1 2" xfId="105" xr:uid="{00000000-0005-0000-0000-00006A000000}"/>
    <cellStyle name="Heading 2" xfId="106" builtinId="17" customBuiltin="1"/>
    <cellStyle name="Heading 2 2" xfId="107" xr:uid="{00000000-0005-0000-0000-00006C000000}"/>
    <cellStyle name="Heading 3" xfId="108" builtinId="18" customBuiltin="1"/>
    <cellStyle name="Heading 3 2" xfId="109" xr:uid="{00000000-0005-0000-0000-00006E000000}"/>
    <cellStyle name="Heading 4" xfId="110" builtinId="19" customBuiltin="1"/>
    <cellStyle name="Heading 4 2" xfId="111" xr:uid="{00000000-0005-0000-0000-000070000000}"/>
    <cellStyle name="Input" xfId="112" builtinId="20" customBuiltin="1"/>
    <cellStyle name="Input 2" xfId="113" xr:uid="{00000000-0005-0000-0000-000072000000}"/>
    <cellStyle name="Input 3" xfId="114" xr:uid="{00000000-0005-0000-0000-000073000000}"/>
    <cellStyle name="Input 4" xfId="115" xr:uid="{00000000-0005-0000-0000-000074000000}"/>
    <cellStyle name="Input 5" xfId="116" xr:uid="{00000000-0005-0000-0000-000075000000}"/>
    <cellStyle name="Input 6" xfId="117" xr:uid="{00000000-0005-0000-0000-000076000000}"/>
    <cellStyle name="Input 7" xfId="118" xr:uid="{00000000-0005-0000-0000-000077000000}"/>
    <cellStyle name="Input 8" xfId="119" xr:uid="{00000000-0005-0000-0000-000078000000}"/>
    <cellStyle name="Input 9" xfId="120" xr:uid="{00000000-0005-0000-0000-000079000000}"/>
    <cellStyle name="Linked Cell" xfId="121" builtinId="24" customBuiltin="1"/>
    <cellStyle name="Linked Cell 2" xfId="122" xr:uid="{00000000-0005-0000-0000-00007B000000}"/>
    <cellStyle name="Neutral" xfId="123" builtinId="28" customBuiltin="1"/>
    <cellStyle name="Neutral 2" xfId="124" xr:uid="{00000000-0005-0000-0000-00007D000000}"/>
    <cellStyle name="Normal" xfId="0" builtinId="0"/>
    <cellStyle name="Normal 10" xfId="324" xr:uid="{00000000-0005-0000-0000-00007F000000}"/>
    <cellStyle name="Normal 2" xfId="125" xr:uid="{00000000-0005-0000-0000-000080000000}"/>
    <cellStyle name="Normal 2 2" xfId="126" xr:uid="{00000000-0005-0000-0000-000081000000}"/>
    <cellStyle name="Normal 2 3" xfId="127" xr:uid="{00000000-0005-0000-0000-000082000000}"/>
    <cellStyle name="Normal 2 4" xfId="128" xr:uid="{00000000-0005-0000-0000-000083000000}"/>
    <cellStyle name="Normal 2 5" xfId="129" xr:uid="{00000000-0005-0000-0000-000084000000}"/>
    <cellStyle name="Normal 2 6" xfId="130" xr:uid="{00000000-0005-0000-0000-000085000000}"/>
    <cellStyle name="Normal 2 7" xfId="131" xr:uid="{00000000-0005-0000-0000-000086000000}"/>
    <cellStyle name="Normal 2 8" xfId="132" xr:uid="{00000000-0005-0000-0000-000087000000}"/>
    <cellStyle name="Normal 3" xfId="133" xr:uid="{00000000-0005-0000-0000-000088000000}"/>
    <cellStyle name="Normal 3 10" xfId="200" xr:uid="{00000000-0005-0000-0000-000089000000}"/>
    <cellStyle name="Normal 3 10 2" xfId="234" xr:uid="{00000000-0005-0000-0000-00008A000000}"/>
    <cellStyle name="Normal 3 10 2 2" xfId="305" xr:uid="{00000000-0005-0000-0000-00008B000000}"/>
    <cellStyle name="Normal 3 10 3" xfId="271" xr:uid="{00000000-0005-0000-0000-00008C000000}"/>
    <cellStyle name="Normal 3 11" xfId="251" xr:uid="{00000000-0005-0000-0000-00008D000000}"/>
    <cellStyle name="Normal 3 11 2" xfId="322" xr:uid="{00000000-0005-0000-0000-00008E000000}"/>
    <cellStyle name="Normal 3 12" xfId="217" xr:uid="{00000000-0005-0000-0000-00008F000000}"/>
    <cellStyle name="Normal 3 12 2" xfId="288" xr:uid="{00000000-0005-0000-0000-000090000000}"/>
    <cellStyle name="Normal 3 13" xfId="254" xr:uid="{00000000-0005-0000-0000-000091000000}"/>
    <cellStyle name="Normal 3 2" xfId="134" xr:uid="{00000000-0005-0000-0000-000092000000}"/>
    <cellStyle name="Normal 3 2 10" xfId="252" xr:uid="{00000000-0005-0000-0000-000093000000}"/>
    <cellStyle name="Normal 3 2 10 2" xfId="323" xr:uid="{00000000-0005-0000-0000-000094000000}"/>
    <cellStyle name="Normal 3 2 11" xfId="218" xr:uid="{00000000-0005-0000-0000-000095000000}"/>
    <cellStyle name="Normal 3 2 11 2" xfId="289" xr:uid="{00000000-0005-0000-0000-000096000000}"/>
    <cellStyle name="Normal 3 2 12" xfId="255" xr:uid="{00000000-0005-0000-0000-000097000000}"/>
    <cellStyle name="Normal 3 2 2" xfId="135" xr:uid="{00000000-0005-0000-0000-000098000000}"/>
    <cellStyle name="Normal 3 2 2 2" xfId="202" xr:uid="{00000000-0005-0000-0000-000099000000}"/>
    <cellStyle name="Normal 3 2 2 2 2" xfId="236" xr:uid="{00000000-0005-0000-0000-00009A000000}"/>
    <cellStyle name="Normal 3 2 2 2 2 2" xfId="307" xr:uid="{00000000-0005-0000-0000-00009B000000}"/>
    <cellStyle name="Normal 3 2 2 2 3" xfId="273" xr:uid="{00000000-0005-0000-0000-00009C000000}"/>
    <cellStyle name="Normal 3 2 2 3" xfId="219" xr:uid="{00000000-0005-0000-0000-00009D000000}"/>
    <cellStyle name="Normal 3 2 2 3 2" xfId="290" xr:uid="{00000000-0005-0000-0000-00009E000000}"/>
    <cellStyle name="Normal 3 2 2 4" xfId="256" xr:uid="{00000000-0005-0000-0000-00009F000000}"/>
    <cellStyle name="Normal 3 2 3" xfId="136" xr:uid="{00000000-0005-0000-0000-0000A0000000}"/>
    <cellStyle name="Normal 3 2 3 2" xfId="203" xr:uid="{00000000-0005-0000-0000-0000A1000000}"/>
    <cellStyle name="Normal 3 2 3 2 2" xfId="237" xr:uid="{00000000-0005-0000-0000-0000A2000000}"/>
    <cellStyle name="Normal 3 2 3 2 2 2" xfId="308" xr:uid="{00000000-0005-0000-0000-0000A3000000}"/>
    <cellStyle name="Normal 3 2 3 2 3" xfId="274" xr:uid="{00000000-0005-0000-0000-0000A4000000}"/>
    <cellStyle name="Normal 3 2 3 3" xfId="220" xr:uid="{00000000-0005-0000-0000-0000A5000000}"/>
    <cellStyle name="Normal 3 2 3 3 2" xfId="291" xr:uid="{00000000-0005-0000-0000-0000A6000000}"/>
    <cellStyle name="Normal 3 2 3 4" xfId="257" xr:uid="{00000000-0005-0000-0000-0000A7000000}"/>
    <cellStyle name="Normal 3 2 4" xfId="137" xr:uid="{00000000-0005-0000-0000-0000A8000000}"/>
    <cellStyle name="Normal 3 2 4 2" xfId="204" xr:uid="{00000000-0005-0000-0000-0000A9000000}"/>
    <cellStyle name="Normal 3 2 4 2 2" xfId="238" xr:uid="{00000000-0005-0000-0000-0000AA000000}"/>
    <cellStyle name="Normal 3 2 4 2 2 2" xfId="309" xr:uid="{00000000-0005-0000-0000-0000AB000000}"/>
    <cellStyle name="Normal 3 2 4 2 3" xfId="275" xr:uid="{00000000-0005-0000-0000-0000AC000000}"/>
    <cellStyle name="Normal 3 2 4 3" xfId="221" xr:uid="{00000000-0005-0000-0000-0000AD000000}"/>
    <cellStyle name="Normal 3 2 4 3 2" xfId="292" xr:uid="{00000000-0005-0000-0000-0000AE000000}"/>
    <cellStyle name="Normal 3 2 4 4" xfId="258" xr:uid="{00000000-0005-0000-0000-0000AF000000}"/>
    <cellStyle name="Normal 3 2 5" xfId="138" xr:uid="{00000000-0005-0000-0000-0000B0000000}"/>
    <cellStyle name="Normal 3 2 5 2" xfId="205" xr:uid="{00000000-0005-0000-0000-0000B1000000}"/>
    <cellStyle name="Normal 3 2 5 2 2" xfId="239" xr:uid="{00000000-0005-0000-0000-0000B2000000}"/>
    <cellStyle name="Normal 3 2 5 2 2 2" xfId="310" xr:uid="{00000000-0005-0000-0000-0000B3000000}"/>
    <cellStyle name="Normal 3 2 5 2 3" xfId="276" xr:uid="{00000000-0005-0000-0000-0000B4000000}"/>
    <cellStyle name="Normal 3 2 5 3" xfId="222" xr:uid="{00000000-0005-0000-0000-0000B5000000}"/>
    <cellStyle name="Normal 3 2 5 3 2" xfId="293" xr:uid="{00000000-0005-0000-0000-0000B6000000}"/>
    <cellStyle name="Normal 3 2 5 4" xfId="259" xr:uid="{00000000-0005-0000-0000-0000B7000000}"/>
    <cellStyle name="Normal 3 2 6" xfId="139" xr:uid="{00000000-0005-0000-0000-0000B8000000}"/>
    <cellStyle name="Normal 3 2 6 2" xfId="206" xr:uid="{00000000-0005-0000-0000-0000B9000000}"/>
    <cellStyle name="Normal 3 2 6 2 2" xfId="240" xr:uid="{00000000-0005-0000-0000-0000BA000000}"/>
    <cellStyle name="Normal 3 2 6 2 2 2" xfId="311" xr:uid="{00000000-0005-0000-0000-0000BB000000}"/>
    <cellStyle name="Normal 3 2 6 2 3" xfId="277" xr:uid="{00000000-0005-0000-0000-0000BC000000}"/>
    <cellStyle name="Normal 3 2 6 3" xfId="223" xr:uid="{00000000-0005-0000-0000-0000BD000000}"/>
    <cellStyle name="Normal 3 2 6 3 2" xfId="294" xr:uid="{00000000-0005-0000-0000-0000BE000000}"/>
    <cellStyle name="Normal 3 2 6 4" xfId="260" xr:uid="{00000000-0005-0000-0000-0000BF000000}"/>
    <cellStyle name="Normal 3 2 7" xfId="140" xr:uid="{00000000-0005-0000-0000-0000C0000000}"/>
    <cellStyle name="Normal 3 2 7 2" xfId="207" xr:uid="{00000000-0005-0000-0000-0000C1000000}"/>
    <cellStyle name="Normal 3 2 7 2 2" xfId="241" xr:uid="{00000000-0005-0000-0000-0000C2000000}"/>
    <cellStyle name="Normal 3 2 7 2 2 2" xfId="312" xr:uid="{00000000-0005-0000-0000-0000C3000000}"/>
    <cellStyle name="Normal 3 2 7 2 3" xfId="278" xr:uid="{00000000-0005-0000-0000-0000C4000000}"/>
    <cellStyle name="Normal 3 2 7 3" xfId="224" xr:uid="{00000000-0005-0000-0000-0000C5000000}"/>
    <cellStyle name="Normal 3 2 7 3 2" xfId="295" xr:uid="{00000000-0005-0000-0000-0000C6000000}"/>
    <cellStyle name="Normal 3 2 7 4" xfId="261" xr:uid="{00000000-0005-0000-0000-0000C7000000}"/>
    <cellStyle name="Normal 3 2 8" xfId="141" xr:uid="{00000000-0005-0000-0000-0000C8000000}"/>
    <cellStyle name="Normal 3 2 8 2" xfId="208" xr:uid="{00000000-0005-0000-0000-0000C9000000}"/>
    <cellStyle name="Normal 3 2 8 2 2" xfId="242" xr:uid="{00000000-0005-0000-0000-0000CA000000}"/>
    <cellStyle name="Normal 3 2 8 2 2 2" xfId="313" xr:uid="{00000000-0005-0000-0000-0000CB000000}"/>
    <cellStyle name="Normal 3 2 8 2 3" xfId="279" xr:uid="{00000000-0005-0000-0000-0000CC000000}"/>
    <cellStyle name="Normal 3 2 8 3" xfId="225" xr:uid="{00000000-0005-0000-0000-0000CD000000}"/>
    <cellStyle name="Normal 3 2 8 3 2" xfId="296" xr:uid="{00000000-0005-0000-0000-0000CE000000}"/>
    <cellStyle name="Normal 3 2 8 4" xfId="262" xr:uid="{00000000-0005-0000-0000-0000CF000000}"/>
    <cellStyle name="Normal 3 2 9" xfId="201" xr:uid="{00000000-0005-0000-0000-0000D0000000}"/>
    <cellStyle name="Normal 3 2 9 2" xfId="235" xr:uid="{00000000-0005-0000-0000-0000D1000000}"/>
    <cellStyle name="Normal 3 2 9 2 2" xfId="306" xr:uid="{00000000-0005-0000-0000-0000D2000000}"/>
    <cellStyle name="Normal 3 2 9 3" xfId="272" xr:uid="{00000000-0005-0000-0000-0000D3000000}"/>
    <cellStyle name="Normal 3 3" xfId="142" xr:uid="{00000000-0005-0000-0000-0000D4000000}"/>
    <cellStyle name="Normal 3 3 2" xfId="209" xr:uid="{00000000-0005-0000-0000-0000D5000000}"/>
    <cellStyle name="Normal 3 3 2 2" xfId="243" xr:uid="{00000000-0005-0000-0000-0000D6000000}"/>
    <cellStyle name="Normal 3 3 2 2 2" xfId="314" xr:uid="{00000000-0005-0000-0000-0000D7000000}"/>
    <cellStyle name="Normal 3 3 2 3" xfId="280" xr:uid="{00000000-0005-0000-0000-0000D8000000}"/>
    <cellStyle name="Normal 3 3 3" xfId="226" xr:uid="{00000000-0005-0000-0000-0000D9000000}"/>
    <cellStyle name="Normal 3 3 3 2" xfId="297" xr:uid="{00000000-0005-0000-0000-0000DA000000}"/>
    <cellStyle name="Normal 3 3 4" xfId="263" xr:uid="{00000000-0005-0000-0000-0000DB000000}"/>
    <cellStyle name="Normal 3 4" xfId="143" xr:uid="{00000000-0005-0000-0000-0000DC000000}"/>
    <cellStyle name="Normal 3 4 2" xfId="210" xr:uid="{00000000-0005-0000-0000-0000DD000000}"/>
    <cellStyle name="Normal 3 4 2 2" xfId="244" xr:uid="{00000000-0005-0000-0000-0000DE000000}"/>
    <cellStyle name="Normal 3 4 2 2 2" xfId="315" xr:uid="{00000000-0005-0000-0000-0000DF000000}"/>
    <cellStyle name="Normal 3 4 2 3" xfId="281" xr:uid="{00000000-0005-0000-0000-0000E0000000}"/>
    <cellStyle name="Normal 3 4 3" xfId="227" xr:uid="{00000000-0005-0000-0000-0000E1000000}"/>
    <cellStyle name="Normal 3 4 3 2" xfId="298" xr:uid="{00000000-0005-0000-0000-0000E2000000}"/>
    <cellStyle name="Normal 3 4 4" xfId="264" xr:uid="{00000000-0005-0000-0000-0000E3000000}"/>
    <cellStyle name="Normal 3 5" xfId="144" xr:uid="{00000000-0005-0000-0000-0000E4000000}"/>
    <cellStyle name="Normal 3 5 2" xfId="211" xr:uid="{00000000-0005-0000-0000-0000E5000000}"/>
    <cellStyle name="Normal 3 5 2 2" xfId="245" xr:uid="{00000000-0005-0000-0000-0000E6000000}"/>
    <cellStyle name="Normal 3 5 2 2 2" xfId="316" xr:uid="{00000000-0005-0000-0000-0000E7000000}"/>
    <cellStyle name="Normal 3 5 2 3" xfId="282" xr:uid="{00000000-0005-0000-0000-0000E8000000}"/>
    <cellStyle name="Normal 3 5 3" xfId="228" xr:uid="{00000000-0005-0000-0000-0000E9000000}"/>
    <cellStyle name="Normal 3 5 3 2" xfId="299" xr:uid="{00000000-0005-0000-0000-0000EA000000}"/>
    <cellStyle name="Normal 3 5 4" xfId="265" xr:uid="{00000000-0005-0000-0000-0000EB000000}"/>
    <cellStyle name="Normal 3 6" xfId="145" xr:uid="{00000000-0005-0000-0000-0000EC000000}"/>
    <cellStyle name="Normal 3 6 2" xfId="212" xr:uid="{00000000-0005-0000-0000-0000ED000000}"/>
    <cellStyle name="Normal 3 6 2 2" xfId="246" xr:uid="{00000000-0005-0000-0000-0000EE000000}"/>
    <cellStyle name="Normal 3 6 2 2 2" xfId="317" xr:uid="{00000000-0005-0000-0000-0000EF000000}"/>
    <cellStyle name="Normal 3 6 2 3" xfId="283" xr:uid="{00000000-0005-0000-0000-0000F0000000}"/>
    <cellStyle name="Normal 3 6 3" xfId="229" xr:uid="{00000000-0005-0000-0000-0000F1000000}"/>
    <cellStyle name="Normal 3 6 3 2" xfId="300" xr:uid="{00000000-0005-0000-0000-0000F2000000}"/>
    <cellStyle name="Normal 3 6 4" xfId="266" xr:uid="{00000000-0005-0000-0000-0000F3000000}"/>
    <cellStyle name="Normal 3 7" xfId="146" xr:uid="{00000000-0005-0000-0000-0000F4000000}"/>
    <cellStyle name="Normal 3 7 2" xfId="213" xr:uid="{00000000-0005-0000-0000-0000F5000000}"/>
    <cellStyle name="Normal 3 7 2 2" xfId="247" xr:uid="{00000000-0005-0000-0000-0000F6000000}"/>
    <cellStyle name="Normal 3 7 2 2 2" xfId="318" xr:uid="{00000000-0005-0000-0000-0000F7000000}"/>
    <cellStyle name="Normal 3 7 2 3" xfId="284" xr:uid="{00000000-0005-0000-0000-0000F8000000}"/>
    <cellStyle name="Normal 3 7 3" xfId="230" xr:uid="{00000000-0005-0000-0000-0000F9000000}"/>
    <cellStyle name="Normal 3 7 3 2" xfId="301" xr:uid="{00000000-0005-0000-0000-0000FA000000}"/>
    <cellStyle name="Normal 3 7 4" xfId="267" xr:uid="{00000000-0005-0000-0000-0000FB000000}"/>
    <cellStyle name="Normal 3 8" xfId="147" xr:uid="{00000000-0005-0000-0000-0000FC000000}"/>
    <cellStyle name="Normal 3 8 2" xfId="214" xr:uid="{00000000-0005-0000-0000-0000FD000000}"/>
    <cellStyle name="Normal 3 8 2 2" xfId="248" xr:uid="{00000000-0005-0000-0000-0000FE000000}"/>
    <cellStyle name="Normal 3 8 2 2 2" xfId="319" xr:uid="{00000000-0005-0000-0000-0000FF000000}"/>
    <cellStyle name="Normal 3 8 2 3" xfId="285" xr:uid="{00000000-0005-0000-0000-000000010000}"/>
    <cellStyle name="Normal 3 8 3" xfId="231" xr:uid="{00000000-0005-0000-0000-000001010000}"/>
    <cellStyle name="Normal 3 8 3 2" xfId="302" xr:uid="{00000000-0005-0000-0000-000002010000}"/>
    <cellStyle name="Normal 3 8 4" xfId="268" xr:uid="{00000000-0005-0000-0000-000003010000}"/>
    <cellStyle name="Normal 3 9" xfId="148" xr:uid="{00000000-0005-0000-0000-000004010000}"/>
    <cellStyle name="Normal 3 9 2" xfId="215" xr:uid="{00000000-0005-0000-0000-000005010000}"/>
    <cellStyle name="Normal 3 9 2 2" xfId="249" xr:uid="{00000000-0005-0000-0000-000006010000}"/>
    <cellStyle name="Normal 3 9 2 2 2" xfId="320" xr:uid="{00000000-0005-0000-0000-000007010000}"/>
    <cellStyle name="Normal 3 9 2 3" xfId="286" xr:uid="{00000000-0005-0000-0000-000008010000}"/>
    <cellStyle name="Normal 3 9 3" xfId="232" xr:uid="{00000000-0005-0000-0000-000009010000}"/>
    <cellStyle name="Normal 3 9 3 2" xfId="303" xr:uid="{00000000-0005-0000-0000-00000A010000}"/>
    <cellStyle name="Normal 3 9 4" xfId="269" xr:uid="{00000000-0005-0000-0000-00000B010000}"/>
    <cellStyle name="Normal 4" xfId="149" xr:uid="{00000000-0005-0000-0000-00000C010000}"/>
    <cellStyle name="Normal 4 2" xfId="216" xr:uid="{00000000-0005-0000-0000-00000D010000}"/>
    <cellStyle name="Normal 4 2 2" xfId="250" xr:uid="{00000000-0005-0000-0000-00000E010000}"/>
    <cellStyle name="Normal 4 2 2 2" xfId="321" xr:uid="{00000000-0005-0000-0000-00000F010000}"/>
    <cellStyle name="Normal 4 2 3" xfId="287" xr:uid="{00000000-0005-0000-0000-000010010000}"/>
    <cellStyle name="Normal 4 3" xfId="233" xr:uid="{00000000-0005-0000-0000-000011010000}"/>
    <cellStyle name="Normal 4 3 2" xfId="304" xr:uid="{00000000-0005-0000-0000-000012010000}"/>
    <cellStyle name="Normal 4 4" xfId="270" xr:uid="{00000000-0005-0000-0000-000013010000}"/>
    <cellStyle name="Normal 5" xfId="150" xr:uid="{00000000-0005-0000-0000-000014010000}"/>
    <cellStyle name="Normal 6" xfId="253" xr:uid="{00000000-0005-0000-0000-000015010000}"/>
    <cellStyle name="Normal 7" xfId="326" xr:uid="{00000000-0005-0000-0000-000016010000}"/>
    <cellStyle name="Normal_cover 10'01" xfId="325" xr:uid="{00000000-0005-0000-0000-000017010000}"/>
    <cellStyle name="Note" xfId="151" builtinId="10" customBuiltin="1"/>
    <cellStyle name="Note 2" xfId="152" xr:uid="{00000000-0005-0000-0000-000019010000}"/>
    <cellStyle name="Note 3" xfId="153" xr:uid="{00000000-0005-0000-0000-00001A010000}"/>
    <cellStyle name="Note 4" xfId="154" xr:uid="{00000000-0005-0000-0000-00001B010000}"/>
    <cellStyle name="Note 5" xfId="155" xr:uid="{00000000-0005-0000-0000-00001C010000}"/>
    <cellStyle name="Note 6" xfId="156" xr:uid="{00000000-0005-0000-0000-00001D010000}"/>
    <cellStyle name="Note 7" xfId="157" xr:uid="{00000000-0005-0000-0000-00001E010000}"/>
    <cellStyle name="Note 8" xfId="158" xr:uid="{00000000-0005-0000-0000-00001F010000}"/>
    <cellStyle name="Note 9" xfId="159" xr:uid="{00000000-0005-0000-0000-000020010000}"/>
    <cellStyle name="Output" xfId="160" builtinId="21" customBuiltin="1"/>
    <cellStyle name="Output 2" xfId="161" xr:uid="{00000000-0005-0000-0000-000022010000}"/>
    <cellStyle name="Output 3" xfId="162" xr:uid="{00000000-0005-0000-0000-000023010000}"/>
    <cellStyle name="Output 4" xfId="163" xr:uid="{00000000-0005-0000-0000-000024010000}"/>
    <cellStyle name="Output 5" xfId="164" xr:uid="{00000000-0005-0000-0000-000025010000}"/>
    <cellStyle name="Output 6" xfId="165" xr:uid="{00000000-0005-0000-0000-000026010000}"/>
    <cellStyle name="Output 7" xfId="166" xr:uid="{00000000-0005-0000-0000-000027010000}"/>
    <cellStyle name="Output 8" xfId="167" xr:uid="{00000000-0005-0000-0000-000028010000}"/>
    <cellStyle name="Output 9" xfId="168" xr:uid="{00000000-0005-0000-0000-000029010000}"/>
    <cellStyle name="Percent 2" xfId="169" xr:uid="{00000000-0005-0000-0000-00002A010000}"/>
    <cellStyle name="Percent 2 2" xfId="170" xr:uid="{00000000-0005-0000-0000-00002B010000}"/>
    <cellStyle name="Percent 2 2 2" xfId="171" xr:uid="{00000000-0005-0000-0000-00002C010000}"/>
    <cellStyle name="Percent 2 2 3" xfId="172" xr:uid="{00000000-0005-0000-0000-00002D010000}"/>
    <cellStyle name="Percent 2 2 4" xfId="173" xr:uid="{00000000-0005-0000-0000-00002E010000}"/>
    <cellStyle name="Percent 2 2 5" xfId="174" xr:uid="{00000000-0005-0000-0000-00002F010000}"/>
    <cellStyle name="Percent 2 2 6" xfId="175" xr:uid="{00000000-0005-0000-0000-000030010000}"/>
    <cellStyle name="Percent 2 2 7" xfId="176" xr:uid="{00000000-0005-0000-0000-000031010000}"/>
    <cellStyle name="Percent 2 2 8" xfId="177" xr:uid="{00000000-0005-0000-0000-000032010000}"/>
    <cellStyle name="Percent 3" xfId="178" xr:uid="{00000000-0005-0000-0000-000033010000}"/>
    <cellStyle name="Percent 3 2" xfId="179" xr:uid="{00000000-0005-0000-0000-000034010000}"/>
    <cellStyle name="Percent 3 3" xfId="180" xr:uid="{00000000-0005-0000-0000-000035010000}"/>
    <cellStyle name="Percent 3 4" xfId="181" xr:uid="{00000000-0005-0000-0000-000036010000}"/>
    <cellStyle name="Percent 3 5" xfId="182" xr:uid="{00000000-0005-0000-0000-000037010000}"/>
    <cellStyle name="Percent 3 6" xfId="183" xr:uid="{00000000-0005-0000-0000-000038010000}"/>
    <cellStyle name="Percent 3 7" xfId="184" xr:uid="{00000000-0005-0000-0000-000039010000}"/>
    <cellStyle name="Percent 3 8" xfId="185" xr:uid="{00000000-0005-0000-0000-00003A010000}"/>
    <cellStyle name="Percent 4" xfId="186" xr:uid="{00000000-0005-0000-0000-00003B010000}"/>
    <cellStyle name="Percent 5" xfId="329" xr:uid="{00000000-0005-0000-0000-00003C010000}"/>
    <cellStyle name="Title" xfId="187" builtinId="15" customBuiltin="1"/>
    <cellStyle name="Title 2" xfId="188" xr:uid="{00000000-0005-0000-0000-00003E010000}"/>
    <cellStyle name="Total" xfId="189" builtinId="25" customBuiltin="1"/>
    <cellStyle name="Total 2" xfId="190" xr:uid="{00000000-0005-0000-0000-000040010000}"/>
    <cellStyle name="Total 3" xfId="191" xr:uid="{00000000-0005-0000-0000-000041010000}"/>
    <cellStyle name="Total 4" xfId="192" xr:uid="{00000000-0005-0000-0000-000042010000}"/>
    <cellStyle name="Total 5" xfId="193" xr:uid="{00000000-0005-0000-0000-000043010000}"/>
    <cellStyle name="Total 6" xfId="194" xr:uid="{00000000-0005-0000-0000-000044010000}"/>
    <cellStyle name="Total 7" xfId="195" xr:uid="{00000000-0005-0000-0000-000045010000}"/>
    <cellStyle name="Total 8" xfId="196" xr:uid="{00000000-0005-0000-0000-000046010000}"/>
    <cellStyle name="Total 9" xfId="197" xr:uid="{00000000-0005-0000-0000-000047010000}"/>
    <cellStyle name="Warning Text" xfId="198" builtinId="11" customBuiltin="1"/>
    <cellStyle name="Warning Text 2" xfId="199" xr:uid="{00000000-0005-0000-0000-000049010000}"/>
  </cellStyles>
  <dxfs count="92">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10" Type="http://schemas.openxmlformats.org/officeDocument/2006/relationships/externalLink" Target="externalLinks/externalLink3.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ACCTING\EXCEL\Package\2006\09%20September%2006\Exhibit%203%20-%20Taxes%20-%2009-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Accounting\Financial%20Reporting\Stop%20Loss%20and%20Other%20A&amp;H\Dental\Assumed%20Dental\JE%20GroupLink%20-%20Assumed%20(12)%20Dec%2008.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Accounting\Financial%20Reporting\Stop%20Loss%20and%20Other%20A&amp;H\ABBA\JE%20-%20ABBA%20Due&amp;Uncoll%20Prem%20120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Accounting\Financials\2010\December\AMIC%20Consolidation-%2012-31-1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Accounting\Financials\2004\June\Equity\EPS%202004%20AMIC%206-3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sergei\Local%20Settings\Temporary%20Internet%20Files\OLK74\GAAP%20Package%2012-0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ACCTING\EXCEL\Package\2006\09%20September%2006\Exhibit%202%20-%20General%20Exp%20-%2009-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nts%20and%20Settings\adamg\Local%20Settings\Temporary%20Internet%20Files\Content.Outlook\BOZ0CFGU\IHC%20Excess%20Report%202014%20Q1%20-%20work%20v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mv-file\department\finance\Leases%20&amp;%20Notes\Cisco00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O:\ACCTING\EXCEL\Package\2007\03%20March%2007\Exhibit%203%20-%20Taxes%20-%2003-0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O:\Documents%20and%20Settings\maria\My%20Documents\AMC%20Financials\Time_Tracker_Results_thru%20Au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Detail"/>
      <sheetName val="CY Accl-Detail"/>
      <sheetName val="PY Accl-Detail"/>
      <sheetName val="Incurred-Detail"/>
      <sheetName val="Analysis"/>
      <sheetName val="Exh 6"/>
      <sheetName val="Trend Summ"/>
      <sheetName val="LOB"/>
      <sheetName val="Tables"/>
    </sheetNames>
    <sheetDataSet>
      <sheetData sheetId="0"/>
      <sheetData sheetId="1"/>
      <sheetData sheetId="2"/>
      <sheetData sheetId="3"/>
      <sheetData sheetId="4"/>
      <sheetData sheetId="5"/>
      <sheetData sheetId="6"/>
      <sheetData sheetId="7"/>
      <sheetData sheetId="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E-NGL"/>
      <sheetName val="Sheet1-NGL"/>
      <sheetName val="JE-DCP prior"/>
      <sheetName val="Sheet1-DCP prior"/>
      <sheetName val="JE-ANL"/>
      <sheetName val="Sheet1-ANL"/>
      <sheetName val="JE-ANL post"/>
      <sheetName val="Sheet1-ANL post"/>
      <sheetName val="NGL-Dec 08"/>
      <sheetName val="DCP- Dec 08"/>
      <sheetName val="ANTEX NET-Dec 08"/>
      <sheetName val="ANTEX DCP PRIOR- Dec 08"/>
      <sheetName val="ANTEX DCP POST-Dec 08"/>
      <sheetName val="JE-All Combined"/>
      <sheetName val="Interface-All Combin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sheetData sheetId="13">
        <row r="2">
          <cell r="T2" t="str">
            <v>Madison National Life</v>
          </cell>
        </row>
        <row r="3">
          <cell r="T3" t="str">
            <v>Stop Loss Activity Analysis</v>
          </cell>
        </row>
        <row r="4">
          <cell r="T4" t="str">
            <v>GroupLink-NGL Dec 08</v>
          </cell>
        </row>
        <row r="7">
          <cell r="T7" t="str">
            <v>Gross</v>
          </cell>
          <cell r="U7" t="str">
            <v>NGLIC</v>
          </cell>
          <cell r="V7" t="str">
            <v>Ancillary Re</v>
          </cell>
          <cell r="W7" t="str">
            <v>GroupLink Re</v>
          </cell>
          <cell r="X7" t="str">
            <v>MNL QS</v>
          </cell>
          <cell r="Y7" t="str">
            <v>Cross Checks</v>
          </cell>
        </row>
        <row r="8">
          <cell r="T8" t="str">
            <v>Activity</v>
          </cell>
          <cell r="U8">
            <v>0</v>
          </cell>
          <cell r="V8">
            <v>0.1</v>
          </cell>
          <cell r="W8">
            <v>0</v>
          </cell>
          <cell r="X8">
            <v>0.9</v>
          </cell>
          <cell r="Y8" t="str">
            <v>s/b 0</v>
          </cell>
        </row>
        <row r="9">
          <cell r="R9" t="str">
            <v>Assumed Premiums</v>
          </cell>
          <cell r="T9">
            <v>4873.83</v>
          </cell>
          <cell r="U9">
            <v>0</v>
          </cell>
          <cell r="V9">
            <v>487.38</v>
          </cell>
          <cell r="W9">
            <v>0</v>
          </cell>
          <cell r="X9">
            <v>4386.45</v>
          </cell>
          <cell r="Y9">
            <v>0</v>
          </cell>
        </row>
        <row r="11">
          <cell r="R11" t="str">
            <v>Administration Fee (MGU Fee)</v>
          </cell>
          <cell r="T11">
            <v>-388.9</v>
          </cell>
          <cell r="U11">
            <v>0</v>
          </cell>
          <cell r="V11">
            <v>-38.89</v>
          </cell>
          <cell r="W11">
            <v>0</v>
          </cell>
          <cell r="X11">
            <v>-350.01</v>
          </cell>
          <cell r="Y11">
            <v>0</v>
          </cell>
        </row>
        <row r="12">
          <cell r="R12" t="str">
            <v>Commissions</v>
          </cell>
          <cell r="T12">
            <v>-497.81</v>
          </cell>
          <cell r="U12">
            <v>0</v>
          </cell>
          <cell r="V12">
            <v>-49.78</v>
          </cell>
          <cell r="W12">
            <v>0</v>
          </cell>
          <cell r="X12">
            <v>-448.03</v>
          </cell>
          <cell r="Y12">
            <v>0</v>
          </cell>
        </row>
        <row r="13">
          <cell r="R13" t="str">
            <v xml:space="preserve">Carrier Fee </v>
          </cell>
          <cell r="T13">
            <v>-243.69</v>
          </cell>
          <cell r="U13">
            <v>0</v>
          </cell>
          <cell r="V13">
            <v>-24.37</v>
          </cell>
          <cell r="W13">
            <v>0</v>
          </cell>
          <cell r="X13">
            <v>-219.32</v>
          </cell>
          <cell r="Y13">
            <v>0</v>
          </cell>
        </row>
        <row r="14">
          <cell r="R14" t="str">
            <v>Premium Tax</v>
          </cell>
          <cell r="T14">
            <v>-121.85</v>
          </cell>
          <cell r="U14">
            <v>0</v>
          </cell>
          <cell r="V14">
            <v>-12.19</v>
          </cell>
          <cell r="W14">
            <v>0</v>
          </cell>
          <cell r="X14">
            <v>-109.67</v>
          </cell>
          <cell r="Y14">
            <v>1.0000000000005116E-2</v>
          </cell>
        </row>
        <row r="15">
          <cell r="R15" t="str">
            <v>Intermediary Fee (Override)</v>
          </cell>
          <cell r="T15">
            <v>0</v>
          </cell>
          <cell r="U15">
            <v>0</v>
          </cell>
          <cell r="V15">
            <v>0</v>
          </cell>
          <cell r="W15">
            <v>0</v>
          </cell>
          <cell r="X15">
            <v>0</v>
          </cell>
          <cell r="Y15">
            <v>0</v>
          </cell>
        </row>
        <row r="17">
          <cell r="R17" t="str">
            <v>Assumed Claims</v>
          </cell>
          <cell r="T17">
            <v>-1378.3</v>
          </cell>
          <cell r="U17">
            <v>0</v>
          </cell>
          <cell r="V17">
            <v>-137.83000000000001</v>
          </cell>
          <cell r="W17">
            <v>0</v>
          </cell>
          <cell r="X17">
            <v>-1240.47</v>
          </cell>
          <cell r="Y17">
            <v>0</v>
          </cell>
        </row>
        <row r="19">
          <cell r="R19" t="str">
            <v>Interest less Fees on Claim Fund</v>
          </cell>
          <cell r="T19">
            <v>0</v>
          </cell>
          <cell r="U19">
            <v>0</v>
          </cell>
          <cell r="V19">
            <v>0</v>
          </cell>
          <cell r="W19">
            <v>0</v>
          </cell>
          <cell r="X19">
            <v>0</v>
          </cell>
          <cell r="Y19">
            <v>0</v>
          </cell>
        </row>
        <row r="20">
          <cell r="R20" t="str">
            <v>Net Claim fund contribution</v>
          </cell>
          <cell r="T20">
            <v>0</v>
          </cell>
          <cell r="U20">
            <v>0</v>
          </cell>
          <cell r="V20">
            <v>0</v>
          </cell>
          <cell r="W20">
            <v>0</v>
          </cell>
          <cell r="X20">
            <v>0</v>
          </cell>
          <cell r="Y20">
            <v>0</v>
          </cell>
        </row>
        <row r="21">
          <cell r="R21" t="str">
            <v>Cash Call</v>
          </cell>
          <cell r="T21">
            <v>0</v>
          </cell>
          <cell r="U21">
            <v>0</v>
          </cell>
          <cell r="V21">
            <v>0</v>
          </cell>
          <cell r="W21">
            <v>0</v>
          </cell>
          <cell r="X21">
            <v>0</v>
          </cell>
          <cell r="Y21">
            <v>0</v>
          </cell>
        </row>
        <row r="23">
          <cell r="R23">
            <v>0</v>
          </cell>
          <cell r="T23">
            <v>2243.2800000000007</v>
          </cell>
          <cell r="U23">
            <v>0</v>
          </cell>
          <cell r="V23">
            <v>224.32000000000002</v>
          </cell>
          <cell r="W23">
            <v>0</v>
          </cell>
          <cell r="X23">
            <v>2018.9499999999996</v>
          </cell>
          <cell r="Y23">
            <v>1.0000000000005116E-2</v>
          </cell>
        </row>
        <row r="25">
          <cell r="Y25">
            <v>0</v>
          </cell>
        </row>
        <row r="26">
          <cell r="T26" t="str">
            <v>Madison National Life</v>
          </cell>
        </row>
        <row r="27">
          <cell r="T27" t="str">
            <v>Stop Loss Activity Analysis</v>
          </cell>
        </row>
        <row r="28">
          <cell r="T28" t="str">
            <v>GroupLink-DCP Dec 08</v>
          </cell>
        </row>
        <row r="30">
          <cell r="T30" t="str">
            <v>Gross</v>
          </cell>
          <cell r="U30" t="str">
            <v>DCP</v>
          </cell>
          <cell r="V30" t="str">
            <v>Ancillary Re</v>
          </cell>
          <cell r="W30" t="str">
            <v>GroupLink Re</v>
          </cell>
          <cell r="X30" t="str">
            <v>MNL QS</v>
          </cell>
          <cell r="Y30" t="str">
            <v>Cross Checks</v>
          </cell>
        </row>
        <row r="31">
          <cell r="T31" t="str">
            <v>Activity</v>
          </cell>
          <cell r="U31">
            <v>0.8</v>
          </cell>
          <cell r="V31">
            <v>0.02</v>
          </cell>
          <cell r="W31">
            <v>0</v>
          </cell>
          <cell r="X31">
            <v>0.18</v>
          </cell>
          <cell r="Y31" t="str">
            <v>s/b 0</v>
          </cell>
        </row>
        <row r="32">
          <cell r="R32" t="str">
            <v>Assumed Premiums</v>
          </cell>
          <cell r="T32">
            <v>-71996.539999999994</v>
          </cell>
          <cell r="U32">
            <v>-57597.23</v>
          </cell>
          <cell r="V32">
            <v>-1439.93</v>
          </cell>
          <cell r="W32">
            <v>0</v>
          </cell>
          <cell r="X32">
            <v>-12959.38</v>
          </cell>
          <cell r="Y32">
            <v>0</v>
          </cell>
        </row>
        <row r="35">
          <cell r="R35" t="str">
            <v>Administration Fee (MGU Fee)</v>
          </cell>
          <cell r="T35">
            <v>4319.79</v>
          </cell>
          <cell r="U35">
            <v>3455.83</v>
          </cell>
          <cell r="V35">
            <v>86.4</v>
          </cell>
          <cell r="W35">
            <v>0</v>
          </cell>
          <cell r="X35">
            <v>777.56</v>
          </cell>
          <cell r="Y35">
            <v>0</v>
          </cell>
        </row>
        <row r="36">
          <cell r="R36" t="str">
            <v>Commissions</v>
          </cell>
          <cell r="T36">
            <v>7199.65</v>
          </cell>
          <cell r="U36">
            <v>5759.72</v>
          </cell>
          <cell r="V36">
            <v>143.99</v>
          </cell>
          <cell r="W36">
            <v>0</v>
          </cell>
          <cell r="X36">
            <v>1295.94</v>
          </cell>
          <cell r="Y36">
            <v>0</v>
          </cell>
        </row>
        <row r="37">
          <cell r="R37" t="str">
            <v>Premium Tax &amp; Carrier Fee</v>
          </cell>
          <cell r="T37">
            <v>7199.65</v>
          </cell>
          <cell r="U37">
            <v>5759.72</v>
          </cell>
          <cell r="V37">
            <v>143.99</v>
          </cell>
          <cell r="W37">
            <v>0</v>
          </cell>
          <cell r="X37">
            <v>1295.94</v>
          </cell>
          <cell r="Y37">
            <v>0</v>
          </cell>
        </row>
        <row r="38">
          <cell r="R38" t="str">
            <v xml:space="preserve">Carrier Fee </v>
          </cell>
          <cell r="T38">
            <v>0</v>
          </cell>
          <cell r="U38">
            <v>0</v>
          </cell>
          <cell r="V38">
            <v>0</v>
          </cell>
          <cell r="W38">
            <v>0</v>
          </cell>
          <cell r="X38">
            <v>0</v>
          </cell>
          <cell r="Y38">
            <v>0</v>
          </cell>
        </row>
        <row r="39">
          <cell r="R39" t="str">
            <v>Intermediary Fee (Override)</v>
          </cell>
          <cell r="T39">
            <v>0</v>
          </cell>
          <cell r="U39">
            <v>0</v>
          </cell>
          <cell r="V39">
            <v>0</v>
          </cell>
          <cell r="W39">
            <v>0</v>
          </cell>
          <cell r="X39">
            <v>0</v>
          </cell>
          <cell r="Y39">
            <v>0</v>
          </cell>
        </row>
        <row r="41">
          <cell r="R41" t="str">
            <v>Assumed Claims</v>
          </cell>
          <cell r="T41">
            <v>-151.5</v>
          </cell>
          <cell r="U41">
            <v>-121.2</v>
          </cell>
          <cell r="V41">
            <v>-3.03</v>
          </cell>
          <cell r="W41">
            <v>0</v>
          </cell>
          <cell r="X41">
            <v>-27.27</v>
          </cell>
          <cell r="Y41">
            <v>0</v>
          </cell>
        </row>
        <row r="44">
          <cell r="R44" t="str">
            <v>Cash Call</v>
          </cell>
          <cell r="T44">
            <v>0</v>
          </cell>
          <cell r="U44">
            <v>0</v>
          </cell>
          <cell r="V44">
            <v>0</v>
          </cell>
          <cell r="W44">
            <v>0</v>
          </cell>
          <cell r="X44">
            <v>0</v>
          </cell>
          <cell r="Y44">
            <v>0</v>
          </cell>
        </row>
        <row r="46">
          <cell r="R46">
            <v>-6.6560001687321346E-4</v>
          </cell>
          <cell r="T46">
            <v>-53428.95</v>
          </cell>
          <cell r="U46">
            <v>-42743.159999999996</v>
          </cell>
          <cell r="V46">
            <v>-1068.58</v>
          </cell>
          <cell r="W46">
            <v>0</v>
          </cell>
          <cell r="X46">
            <v>-9617.2099999999991</v>
          </cell>
          <cell r="Y46">
            <v>0</v>
          </cell>
        </row>
        <row r="49">
          <cell r="T49" t="str">
            <v>Madison National Life</v>
          </cell>
        </row>
        <row r="50">
          <cell r="T50" t="str">
            <v>Stop Loss Activity Analysis</v>
          </cell>
        </row>
        <row r="51">
          <cell r="T51" t="str">
            <v>GroupLink-ANL Dec 08</v>
          </cell>
        </row>
        <row r="53">
          <cell r="T53" t="str">
            <v>Gross</v>
          </cell>
          <cell r="U53" t="str">
            <v>DCP</v>
          </cell>
          <cell r="V53" t="str">
            <v>Ancillary Re</v>
          </cell>
          <cell r="W53" t="str">
            <v>GroupLink Re</v>
          </cell>
          <cell r="X53" t="str">
            <v>MNL QS</v>
          </cell>
          <cell r="Y53" t="str">
            <v>Cross Checks</v>
          </cell>
        </row>
        <row r="54">
          <cell r="T54" t="str">
            <v>Activity</v>
          </cell>
          <cell r="U54">
            <v>0</v>
          </cell>
          <cell r="V54">
            <v>0.1</v>
          </cell>
          <cell r="W54">
            <v>0</v>
          </cell>
          <cell r="X54">
            <v>0.9</v>
          </cell>
          <cell r="Y54" t="str">
            <v>s/b 0</v>
          </cell>
        </row>
        <row r="55">
          <cell r="R55" t="str">
            <v>Assumed Premiums</v>
          </cell>
          <cell r="T55">
            <v>137076.76999999999</v>
          </cell>
          <cell r="U55">
            <v>0</v>
          </cell>
          <cell r="V55">
            <v>13707.68</v>
          </cell>
          <cell r="W55">
            <v>0</v>
          </cell>
          <cell r="X55">
            <v>123369.09</v>
          </cell>
          <cell r="Y55">
            <v>0</v>
          </cell>
        </row>
        <row r="57">
          <cell r="R57" t="str">
            <v>Administration Fee (MGU Fee)</v>
          </cell>
          <cell r="T57">
            <v>-22497.58</v>
          </cell>
          <cell r="U57">
            <v>0</v>
          </cell>
          <cell r="V57">
            <v>-2249.7600000000002</v>
          </cell>
          <cell r="W57">
            <v>0</v>
          </cell>
          <cell r="X57">
            <v>-20247.82</v>
          </cell>
          <cell r="Y57">
            <v>0</v>
          </cell>
        </row>
        <row r="58">
          <cell r="R58" t="str">
            <v>Commissions</v>
          </cell>
          <cell r="T58">
            <v>-5695.43</v>
          </cell>
          <cell r="U58">
            <v>0</v>
          </cell>
          <cell r="V58">
            <v>-569.54</v>
          </cell>
          <cell r="W58">
            <v>0</v>
          </cell>
          <cell r="X58">
            <v>-5125.8900000000003</v>
          </cell>
          <cell r="Y58">
            <v>0</v>
          </cell>
        </row>
        <row r="59">
          <cell r="R59" t="str">
            <v>Premium Tax &amp; Carrier Fee</v>
          </cell>
          <cell r="T59">
            <v>-10102.17</v>
          </cell>
          <cell r="U59">
            <v>0</v>
          </cell>
          <cell r="V59">
            <v>-1010.22</v>
          </cell>
          <cell r="W59">
            <v>0</v>
          </cell>
          <cell r="X59">
            <v>-9091.9500000000007</v>
          </cell>
          <cell r="Y59">
            <v>0</v>
          </cell>
        </row>
        <row r="60">
          <cell r="R60" t="str">
            <v xml:space="preserve">Actuarial Fee </v>
          </cell>
          <cell r="T60">
            <v>-2059.2600000000002</v>
          </cell>
          <cell r="U60">
            <v>0</v>
          </cell>
          <cell r="V60">
            <v>-205.93</v>
          </cell>
          <cell r="W60">
            <v>0</v>
          </cell>
          <cell r="X60">
            <v>-1853.33</v>
          </cell>
          <cell r="Y60">
            <v>-2.2737367544323206E-13</v>
          </cell>
        </row>
        <row r="61">
          <cell r="R61" t="str">
            <v>Intermediary Fee (Override)</v>
          </cell>
          <cell r="T61">
            <v>0</v>
          </cell>
          <cell r="U61">
            <v>0</v>
          </cell>
          <cell r="V61">
            <v>0</v>
          </cell>
          <cell r="W61">
            <v>0</v>
          </cell>
          <cell r="X61">
            <v>0</v>
          </cell>
          <cell r="Y61">
            <v>0</v>
          </cell>
        </row>
        <row r="63">
          <cell r="R63" t="str">
            <v>Assumed Claims</v>
          </cell>
          <cell r="T63">
            <v>-97652.58</v>
          </cell>
          <cell r="U63">
            <v>0</v>
          </cell>
          <cell r="V63">
            <v>-9765.26</v>
          </cell>
          <cell r="W63">
            <v>0</v>
          </cell>
          <cell r="X63">
            <v>-87887.32</v>
          </cell>
          <cell r="Y63">
            <v>0</v>
          </cell>
        </row>
        <row r="64">
          <cell r="Y64">
            <v>0</v>
          </cell>
        </row>
        <row r="65">
          <cell r="R65" t="str">
            <v>Cash Call</v>
          </cell>
          <cell r="T65">
            <v>0</v>
          </cell>
          <cell r="U65">
            <v>0</v>
          </cell>
          <cell r="V65">
            <v>0</v>
          </cell>
          <cell r="W65">
            <v>0</v>
          </cell>
          <cell r="X65">
            <v>0</v>
          </cell>
          <cell r="Y65">
            <v>0</v>
          </cell>
        </row>
        <row r="67">
          <cell r="R67">
            <v>0</v>
          </cell>
          <cell r="T67">
            <v>-930.25000000001455</v>
          </cell>
          <cell r="U67">
            <v>0</v>
          </cell>
          <cell r="V67">
            <v>-93.029999999998836</v>
          </cell>
          <cell r="W67">
            <v>0</v>
          </cell>
          <cell r="X67">
            <v>-837.22000000001572</v>
          </cell>
          <cell r="Y67">
            <v>-2.2737367544323206E-13</v>
          </cell>
        </row>
        <row r="69">
          <cell r="Y69">
            <v>0</v>
          </cell>
        </row>
        <row r="70">
          <cell r="T70" t="str">
            <v>Madison National Life</v>
          </cell>
        </row>
        <row r="71">
          <cell r="T71" t="str">
            <v>Stop Loss Activity Analysis</v>
          </cell>
        </row>
        <row r="72">
          <cell r="T72" t="str">
            <v>GroupLink-ANL-DCP Dec 08</v>
          </cell>
        </row>
        <row r="74">
          <cell r="T74" t="str">
            <v>Gross</v>
          </cell>
          <cell r="U74" t="str">
            <v>DCP</v>
          </cell>
          <cell r="V74" t="str">
            <v>Ancillary Re</v>
          </cell>
          <cell r="W74" t="str">
            <v>GroupLink Re</v>
          </cell>
          <cell r="X74" t="str">
            <v>MNL QS</v>
          </cell>
          <cell r="Y74" t="str">
            <v>Cross Checks</v>
          </cell>
        </row>
        <row r="75">
          <cell r="T75" t="str">
            <v>Activity</v>
          </cell>
          <cell r="U75">
            <v>0</v>
          </cell>
          <cell r="V75">
            <v>0</v>
          </cell>
          <cell r="W75">
            <v>0</v>
          </cell>
          <cell r="X75">
            <v>1</v>
          </cell>
          <cell r="Y75" t="str">
            <v>s/b 0</v>
          </cell>
        </row>
        <row r="76">
          <cell r="R76" t="str">
            <v>Assumed Premiums</v>
          </cell>
          <cell r="T76">
            <v>2830</v>
          </cell>
          <cell r="U76">
            <v>0</v>
          </cell>
          <cell r="V76">
            <v>0</v>
          </cell>
          <cell r="W76">
            <v>0</v>
          </cell>
          <cell r="X76">
            <v>2830</v>
          </cell>
          <cell r="Y76">
            <v>0</v>
          </cell>
        </row>
        <row r="78">
          <cell r="R78" t="str">
            <v>Administration Fee (MGU Fee)</v>
          </cell>
          <cell r="T78">
            <v>-121.71</v>
          </cell>
          <cell r="U78">
            <v>0</v>
          </cell>
          <cell r="V78">
            <v>0</v>
          </cell>
          <cell r="W78">
            <v>0</v>
          </cell>
          <cell r="X78">
            <v>-121.71</v>
          </cell>
          <cell r="Y78">
            <v>0</v>
          </cell>
        </row>
        <row r="79">
          <cell r="R79" t="str">
            <v>Commissions</v>
          </cell>
          <cell r="T79">
            <v>-223.76</v>
          </cell>
          <cell r="U79">
            <v>0</v>
          </cell>
          <cell r="V79">
            <v>0</v>
          </cell>
          <cell r="W79">
            <v>0</v>
          </cell>
          <cell r="X79">
            <v>-223.76</v>
          </cell>
          <cell r="Y79">
            <v>0</v>
          </cell>
        </row>
        <row r="80">
          <cell r="R80" t="str">
            <v>Premium Tax &amp; Carrier Fee</v>
          </cell>
          <cell r="T80">
            <v>-171.65</v>
          </cell>
          <cell r="U80">
            <v>0</v>
          </cell>
          <cell r="V80">
            <v>0</v>
          </cell>
          <cell r="W80">
            <v>0</v>
          </cell>
          <cell r="X80">
            <v>-171.65</v>
          </cell>
          <cell r="Y80">
            <v>0</v>
          </cell>
        </row>
        <row r="81">
          <cell r="R81" t="str">
            <v xml:space="preserve">Carrier Fee </v>
          </cell>
          <cell r="T81">
            <v>0</v>
          </cell>
          <cell r="U81">
            <v>0</v>
          </cell>
          <cell r="V81">
            <v>0</v>
          </cell>
          <cell r="W81">
            <v>0</v>
          </cell>
          <cell r="X81">
            <v>0</v>
          </cell>
          <cell r="Y81">
            <v>0</v>
          </cell>
        </row>
        <row r="82">
          <cell r="R82" t="str">
            <v>Intermediary Fee (Override)</v>
          </cell>
          <cell r="T82">
            <v>0</v>
          </cell>
          <cell r="U82">
            <v>0</v>
          </cell>
          <cell r="V82">
            <v>0</v>
          </cell>
          <cell r="W82">
            <v>0</v>
          </cell>
          <cell r="X82">
            <v>0</v>
          </cell>
          <cell r="Y82">
            <v>0</v>
          </cell>
        </row>
        <row r="84">
          <cell r="R84" t="str">
            <v>Assumed Claims</v>
          </cell>
          <cell r="T84">
            <v>-1645.0515</v>
          </cell>
          <cell r="U84">
            <v>0</v>
          </cell>
          <cell r="V84">
            <v>0</v>
          </cell>
          <cell r="W84">
            <v>0</v>
          </cell>
          <cell r="X84">
            <v>-1645.05</v>
          </cell>
          <cell r="Y84">
            <v>-1.5000000000782165E-3</v>
          </cell>
        </row>
        <row r="85">
          <cell r="Y85">
            <v>0</v>
          </cell>
        </row>
        <row r="86">
          <cell r="R86" t="str">
            <v>Cash Call</v>
          </cell>
          <cell r="T86">
            <v>0</v>
          </cell>
          <cell r="U86">
            <v>0</v>
          </cell>
          <cell r="V86">
            <v>0</v>
          </cell>
          <cell r="W86">
            <v>0</v>
          </cell>
          <cell r="X86">
            <v>0</v>
          </cell>
          <cell r="Y86">
            <v>0</v>
          </cell>
        </row>
        <row r="88">
          <cell r="R88">
            <v>-1.5000000004192771E-3</v>
          </cell>
          <cell r="T88">
            <v>667.82849999999962</v>
          </cell>
          <cell r="U88">
            <v>0</v>
          </cell>
          <cell r="V88">
            <v>0</v>
          </cell>
          <cell r="W88">
            <v>0</v>
          </cell>
          <cell r="X88">
            <v>667.8299999999997</v>
          </cell>
          <cell r="Y88">
            <v>-1.5000000000782165E-3</v>
          </cell>
        </row>
        <row r="90">
          <cell r="Y90">
            <v>0</v>
          </cell>
        </row>
      </sheetData>
      <sheetData sheetId="1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E-Combined"/>
      <sheetName val="Interface-Combined"/>
      <sheetName val="JE-Accd"/>
      <sheetName val="JE-Critical Ill"/>
      <sheetName val="JE-Life"/>
      <sheetName val="D&amp;U"/>
    </sheetNames>
    <sheetDataSet>
      <sheetData sheetId="0">
        <row r="3">
          <cell r="T3" t="str">
            <v>Madison National Life</v>
          </cell>
        </row>
        <row r="4">
          <cell r="T4" t="str">
            <v>Accident Analysis</v>
          </cell>
        </row>
        <row r="5">
          <cell r="T5" t="str">
            <v>ABBA Accident Due&amp;Uncoll 1208</v>
          </cell>
        </row>
        <row r="7">
          <cell r="T7" t="str">
            <v>Cash</v>
          </cell>
          <cell r="U7" t="str">
            <v>Gross</v>
          </cell>
          <cell r="W7" t="str">
            <v>ABC</v>
          </cell>
          <cell r="X7" t="str">
            <v>NGL</v>
          </cell>
          <cell r="Y7" t="str">
            <v xml:space="preserve">MNL </v>
          </cell>
          <cell r="Z7" t="str">
            <v>Cross Checks</v>
          </cell>
        </row>
        <row r="8">
          <cell r="T8" t="str">
            <v>Due</v>
          </cell>
          <cell r="U8" t="str">
            <v>Activity</v>
          </cell>
          <cell r="V8">
            <v>0</v>
          </cell>
          <cell r="W8">
            <v>0.1</v>
          </cell>
          <cell r="X8">
            <v>0</v>
          </cell>
          <cell r="Y8">
            <v>1</v>
          </cell>
          <cell r="Z8" t="str">
            <v>s/b 0</v>
          </cell>
        </row>
        <row r="9">
          <cell r="R9" t="str">
            <v>Direct Premiums</v>
          </cell>
          <cell r="T9">
            <v>57171.829999999994</v>
          </cell>
          <cell r="U9">
            <v>80593.95</v>
          </cell>
          <cell r="V9">
            <v>0</v>
          </cell>
          <cell r="W9">
            <v>0</v>
          </cell>
          <cell r="X9">
            <v>0</v>
          </cell>
          <cell r="Y9">
            <v>80593.95</v>
          </cell>
          <cell r="Z9">
            <v>0</v>
          </cell>
        </row>
        <row r="10">
          <cell r="R10" t="str">
            <v>Ceded Premiums</v>
          </cell>
          <cell r="Z10">
            <v>0</v>
          </cell>
        </row>
        <row r="11">
          <cell r="R11">
            <v>0</v>
          </cell>
        </row>
        <row r="16">
          <cell r="R16" t="str">
            <v>Commissions</v>
          </cell>
          <cell r="S16">
            <v>0</v>
          </cell>
          <cell r="U16">
            <v>0</v>
          </cell>
          <cell r="V16">
            <v>0</v>
          </cell>
          <cell r="W16">
            <v>0</v>
          </cell>
          <cell r="X16">
            <v>0</v>
          </cell>
          <cell r="Y16">
            <v>0</v>
          </cell>
          <cell r="Z16">
            <v>0</v>
          </cell>
        </row>
        <row r="19">
          <cell r="R19" t="str">
            <v>Administration Fee (MGU Fee)</v>
          </cell>
          <cell r="S19">
            <v>0</v>
          </cell>
          <cell r="U19">
            <v>0</v>
          </cell>
          <cell r="V19">
            <v>0</v>
          </cell>
          <cell r="W19">
            <v>0</v>
          </cell>
          <cell r="X19">
            <v>0</v>
          </cell>
          <cell r="Y19">
            <v>0</v>
          </cell>
          <cell r="Z19">
            <v>0</v>
          </cell>
        </row>
        <row r="20">
          <cell r="Z20">
            <v>0</v>
          </cell>
        </row>
        <row r="21">
          <cell r="R21" t="str">
            <v>Actuarial Fees</v>
          </cell>
          <cell r="S21">
            <v>0.06</v>
          </cell>
          <cell r="U21">
            <v>-4835.6369999999997</v>
          </cell>
          <cell r="V21">
            <v>0</v>
          </cell>
          <cell r="W21">
            <v>0</v>
          </cell>
          <cell r="X21">
            <v>0</v>
          </cell>
          <cell r="Y21">
            <v>-4835.6400000000003</v>
          </cell>
          <cell r="Z21">
            <v>3.0000000006111804E-3</v>
          </cell>
        </row>
        <row r="23">
          <cell r="R23" t="str">
            <v>Prem Tax &amp; Carrier Fee</v>
          </cell>
          <cell r="S23">
            <v>7.5000000000000011E-2</v>
          </cell>
          <cell r="T23">
            <v>6044.5462500000003</v>
          </cell>
          <cell r="U23">
            <v>-6044.5462500000003</v>
          </cell>
          <cell r="V23">
            <v>0</v>
          </cell>
          <cell r="W23">
            <v>0</v>
          </cell>
          <cell r="X23">
            <v>0</v>
          </cell>
          <cell r="Y23">
            <v>-6044.55</v>
          </cell>
          <cell r="Z23">
            <v>3.7499999998544808E-3</v>
          </cell>
        </row>
        <row r="25">
          <cell r="U25">
            <v>0</v>
          </cell>
          <cell r="V25">
            <v>0</v>
          </cell>
          <cell r="W25">
            <v>0</v>
          </cell>
          <cell r="X25">
            <v>0</v>
          </cell>
          <cell r="Y25">
            <v>0</v>
          </cell>
          <cell r="Z25">
            <v>0</v>
          </cell>
        </row>
        <row r="27">
          <cell r="R27" t="str">
            <v>Claim Reserve</v>
          </cell>
          <cell r="U27">
            <v>-12541.924999999999</v>
          </cell>
          <cell r="V27">
            <v>0</v>
          </cell>
          <cell r="W27">
            <v>0</v>
          </cell>
          <cell r="X27">
            <v>0</v>
          </cell>
          <cell r="Y27">
            <v>-12541.93</v>
          </cell>
          <cell r="Z27">
            <v>5.0000000010186341E-3</v>
          </cell>
        </row>
        <row r="30">
          <cell r="R30">
            <v>0</v>
          </cell>
          <cell r="T30">
            <v>63216.376249999994</v>
          </cell>
          <cell r="U30">
            <v>57171.841749999992</v>
          </cell>
          <cell r="V30">
            <v>0</v>
          </cell>
          <cell r="W30">
            <v>0</v>
          </cell>
          <cell r="X30">
            <v>0</v>
          </cell>
          <cell r="Y30">
            <v>57171.829999999994</v>
          </cell>
          <cell r="Z30">
            <v>1.1750000001484295E-2</v>
          </cell>
        </row>
        <row r="33">
          <cell r="T33" t="str">
            <v>Madison National Life</v>
          </cell>
        </row>
        <row r="34">
          <cell r="T34" t="str">
            <v>Critical Illness Analysis</v>
          </cell>
        </row>
        <row r="35">
          <cell r="T35" t="str">
            <v>ABBA Critc Ill Due&amp;Uncoll 1208</v>
          </cell>
        </row>
        <row r="37">
          <cell r="T37" t="str">
            <v>Cash</v>
          </cell>
          <cell r="U37" t="str">
            <v>Gross</v>
          </cell>
          <cell r="W37" t="str">
            <v>ABC</v>
          </cell>
          <cell r="X37" t="str">
            <v>NGL</v>
          </cell>
          <cell r="Y37" t="str">
            <v xml:space="preserve">MNL </v>
          </cell>
          <cell r="Z37" t="str">
            <v>Cross Checks</v>
          </cell>
        </row>
        <row r="38">
          <cell r="T38" t="str">
            <v>Due</v>
          </cell>
          <cell r="U38" t="str">
            <v>Activity</v>
          </cell>
          <cell r="V38">
            <v>0</v>
          </cell>
          <cell r="W38">
            <v>0</v>
          </cell>
          <cell r="X38">
            <v>0</v>
          </cell>
          <cell r="Y38">
            <v>1</v>
          </cell>
          <cell r="Z38" t="str">
            <v>s/b 0</v>
          </cell>
        </row>
        <row r="39">
          <cell r="R39" t="str">
            <v>Direct Premiums</v>
          </cell>
          <cell r="T39">
            <v>37204.529999999992</v>
          </cell>
          <cell r="U39">
            <v>101930.25</v>
          </cell>
          <cell r="V39">
            <v>0</v>
          </cell>
          <cell r="W39">
            <v>0</v>
          </cell>
          <cell r="X39">
            <v>0</v>
          </cell>
          <cell r="Y39">
            <v>101930.25</v>
          </cell>
          <cell r="Z39">
            <v>0</v>
          </cell>
        </row>
        <row r="40">
          <cell r="R40" t="str">
            <v>Ceded Premiums</v>
          </cell>
          <cell r="Z40">
            <v>0</v>
          </cell>
        </row>
        <row r="41">
          <cell r="R41">
            <v>0</v>
          </cell>
        </row>
        <row r="46">
          <cell r="R46" t="str">
            <v>Commissions</v>
          </cell>
          <cell r="S46">
            <v>0</v>
          </cell>
          <cell r="U46">
            <v>0</v>
          </cell>
          <cell r="V46">
            <v>0</v>
          </cell>
          <cell r="W46">
            <v>0</v>
          </cell>
          <cell r="X46">
            <v>0</v>
          </cell>
          <cell r="Y46">
            <v>0</v>
          </cell>
          <cell r="Z46">
            <v>0</v>
          </cell>
        </row>
        <row r="49">
          <cell r="R49" t="str">
            <v>Administration Fee (MGU Fee)</v>
          </cell>
          <cell r="S49">
            <v>0</v>
          </cell>
          <cell r="U49">
            <v>0</v>
          </cell>
          <cell r="V49">
            <v>0</v>
          </cell>
          <cell r="W49">
            <v>0</v>
          </cell>
          <cell r="X49">
            <v>0</v>
          </cell>
          <cell r="Y49">
            <v>0</v>
          </cell>
          <cell r="Z49">
            <v>0</v>
          </cell>
        </row>
        <row r="50">
          <cell r="Z50">
            <v>0</v>
          </cell>
        </row>
        <row r="51">
          <cell r="R51" t="str">
            <v>Actuarial Fee</v>
          </cell>
          <cell r="S51">
            <v>0.06</v>
          </cell>
          <cell r="U51">
            <v>-6115.8149999999996</v>
          </cell>
          <cell r="V51">
            <v>0</v>
          </cell>
          <cell r="W51">
            <v>0</v>
          </cell>
          <cell r="X51">
            <v>0</v>
          </cell>
          <cell r="Y51">
            <v>-6115.82</v>
          </cell>
          <cell r="Z51">
            <v>5.0000000001091394E-3</v>
          </cell>
        </row>
        <row r="53">
          <cell r="R53" t="str">
            <v>Prem Tax &amp; Carrier Fee</v>
          </cell>
          <cell r="S53">
            <v>7.5000000000000011E-2</v>
          </cell>
          <cell r="T53">
            <v>7644.7687500000011</v>
          </cell>
          <cell r="U53">
            <v>-7644.7687500000011</v>
          </cell>
          <cell r="V53">
            <v>0</v>
          </cell>
          <cell r="W53">
            <v>0</v>
          </cell>
          <cell r="X53">
            <v>0</v>
          </cell>
          <cell r="Y53">
            <v>-7644.77</v>
          </cell>
          <cell r="Z53">
            <v>1.2499999993451638E-3</v>
          </cell>
        </row>
        <row r="55">
          <cell r="U55">
            <v>0</v>
          </cell>
          <cell r="V55">
            <v>0</v>
          </cell>
          <cell r="W55">
            <v>0</v>
          </cell>
          <cell r="X55">
            <v>0</v>
          </cell>
          <cell r="Y55">
            <v>0</v>
          </cell>
          <cell r="Z55">
            <v>0</v>
          </cell>
        </row>
        <row r="57">
          <cell r="R57" t="str">
            <v>Claim Reserve</v>
          </cell>
          <cell r="U57">
            <v>-50965.125</v>
          </cell>
          <cell r="V57">
            <v>0</v>
          </cell>
          <cell r="W57">
            <v>0</v>
          </cell>
          <cell r="X57">
            <v>0</v>
          </cell>
          <cell r="Y57">
            <v>-50965.13</v>
          </cell>
          <cell r="Z57">
            <v>4.9999999973806553E-3</v>
          </cell>
        </row>
        <row r="60">
          <cell r="R60">
            <v>0</v>
          </cell>
          <cell r="T60">
            <v>44849.298749999994</v>
          </cell>
          <cell r="U60">
            <v>37204.541249999995</v>
          </cell>
          <cell r="V60">
            <v>0</v>
          </cell>
          <cell r="W60">
            <v>0</v>
          </cell>
          <cell r="X60">
            <v>0</v>
          </cell>
          <cell r="Y60">
            <v>37204.529999999992</v>
          </cell>
          <cell r="Z60">
            <v>1.1249999996834958E-2</v>
          </cell>
        </row>
        <row r="62">
          <cell r="T62" t="str">
            <v>Madison National Life</v>
          </cell>
        </row>
        <row r="63">
          <cell r="T63" t="str">
            <v>Life Activity Analysis</v>
          </cell>
        </row>
        <row r="64">
          <cell r="T64" t="str">
            <v>ABBA Life Due&amp;Uncoll 1208</v>
          </cell>
        </row>
        <row r="68">
          <cell r="T68" t="str">
            <v>Cash</v>
          </cell>
          <cell r="U68" t="str">
            <v>Gross</v>
          </cell>
          <cell r="W68" t="str">
            <v>ABC</v>
          </cell>
          <cell r="X68" t="str">
            <v>NGL</v>
          </cell>
          <cell r="Y68" t="str">
            <v xml:space="preserve">MNL </v>
          </cell>
          <cell r="Z68" t="str">
            <v>Cross Checks</v>
          </cell>
        </row>
        <row r="69">
          <cell r="T69" t="str">
            <v>Due</v>
          </cell>
          <cell r="U69" t="str">
            <v>Activity</v>
          </cell>
          <cell r="V69">
            <v>0</v>
          </cell>
          <cell r="W69">
            <v>0</v>
          </cell>
          <cell r="X69">
            <v>0</v>
          </cell>
          <cell r="Y69">
            <v>1</v>
          </cell>
          <cell r="Z69" t="str">
            <v>s/b 0</v>
          </cell>
        </row>
        <row r="70">
          <cell r="R70" t="str">
            <v>Direct Premiums</v>
          </cell>
          <cell r="T70">
            <v>747.27999999999884</v>
          </cell>
          <cell r="U70">
            <v>21350.700000000004</v>
          </cell>
          <cell r="V70">
            <v>0</v>
          </cell>
          <cell r="W70">
            <v>0</v>
          </cell>
          <cell r="X70">
            <v>0</v>
          </cell>
          <cell r="Y70">
            <v>21350.7</v>
          </cell>
          <cell r="Z70">
            <v>0</v>
          </cell>
        </row>
        <row r="71">
          <cell r="R71" t="str">
            <v>Ceded Premiums</v>
          </cell>
          <cell r="Z71">
            <v>0</v>
          </cell>
        </row>
        <row r="72">
          <cell r="R72">
            <v>0</v>
          </cell>
        </row>
        <row r="77">
          <cell r="R77" t="str">
            <v>Commissions</v>
          </cell>
          <cell r="S77">
            <v>0</v>
          </cell>
          <cell r="U77">
            <v>0</v>
          </cell>
          <cell r="V77">
            <v>0</v>
          </cell>
          <cell r="W77">
            <v>0</v>
          </cell>
          <cell r="X77">
            <v>0</v>
          </cell>
          <cell r="Y77">
            <v>0</v>
          </cell>
          <cell r="Z77">
            <v>0</v>
          </cell>
        </row>
        <row r="80">
          <cell r="R80" t="str">
            <v>Administration Fee (MGU Fee)</v>
          </cell>
          <cell r="S80">
            <v>0</v>
          </cell>
          <cell r="U80">
            <v>0</v>
          </cell>
          <cell r="V80">
            <v>0</v>
          </cell>
          <cell r="W80">
            <v>0</v>
          </cell>
          <cell r="X80">
            <v>0</v>
          </cell>
          <cell r="Y80">
            <v>0</v>
          </cell>
          <cell r="Z80">
            <v>0</v>
          </cell>
        </row>
        <row r="81">
          <cell r="Z81">
            <v>0</v>
          </cell>
        </row>
        <row r="84">
          <cell r="R84" t="str">
            <v>Prem Tax &amp; Carrier Fee</v>
          </cell>
          <cell r="S84">
            <v>7.5000000000000011E-2</v>
          </cell>
          <cell r="T84">
            <v>1601.3025000000005</v>
          </cell>
          <cell r="U84">
            <v>-1601.3025000000005</v>
          </cell>
          <cell r="V84">
            <v>0</v>
          </cell>
          <cell r="W84">
            <v>0</v>
          </cell>
          <cell r="X84">
            <v>0</v>
          </cell>
          <cell r="Y84">
            <v>-1601.3</v>
          </cell>
          <cell r="Z84">
            <v>-2.500000000509317E-3</v>
          </cell>
        </row>
        <row r="86">
          <cell r="U86">
            <v>0</v>
          </cell>
          <cell r="V86">
            <v>0</v>
          </cell>
          <cell r="W86">
            <v>0</v>
          </cell>
          <cell r="X86">
            <v>0</v>
          </cell>
          <cell r="Y86">
            <v>0</v>
          </cell>
          <cell r="Z86">
            <v>0</v>
          </cell>
        </row>
        <row r="88">
          <cell r="R88" t="str">
            <v>IBNR Reserve</v>
          </cell>
          <cell r="U88">
            <v>-17721.081000000002</v>
          </cell>
          <cell r="V88">
            <v>0</v>
          </cell>
          <cell r="W88">
            <v>0</v>
          </cell>
          <cell r="X88">
            <v>0</v>
          </cell>
          <cell r="Y88">
            <v>-17721.080000000002</v>
          </cell>
          <cell r="Z88">
            <v>-1.0000000002037268E-3</v>
          </cell>
        </row>
        <row r="91">
          <cell r="R91">
            <v>0</v>
          </cell>
          <cell r="T91">
            <v>2348.5824999999995</v>
          </cell>
          <cell r="U91">
            <v>747.27449999999953</v>
          </cell>
          <cell r="V91">
            <v>0</v>
          </cell>
          <cell r="W91">
            <v>0</v>
          </cell>
          <cell r="X91">
            <v>0</v>
          </cell>
          <cell r="Y91">
            <v>747.27999999999884</v>
          </cell>
          <cell r="Z91">
            <v>-5.5000000008931238E-3</v>
          </cell>
        </row>
      </sheetData>
      <sheetData sheetId="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Exhibit 1"/>
      <sheetName val="Exh 1A.1"/>
      <sheetName val="Exh 1A.2"/>
      <sheetName val="Exh 2"/>
      <sheetName val="Exh 2.1"/>
      <sheetName val="Exh 2A.1"/>
      <sheetName val="Exh 2A.2"/>
      <sheetName val="Exh 2A.3"/>
      <sheetName val="Exh 2A.4"/>
      <sheetName val="ELIMS"/>
      <sheetName val="Exh 3 qtd"/>
      <sheetName val="Exh 3 ytd"/>
      <sheetName val="Schedule 1"/>
      <sheetName val="Schedule 1A"/>
      <sheetName val="Schedule 1B.1"/>
      <sheetName val="Schedule 1B.2"/>
      <sheetName val="Schedule 1C"/>
      <sheetName val="Schedule 1D"/>
      <sheetName val="Schedule 2,3 &amp; 4"/>
      <sheetName val="Schedule 5, 6 &amp; 6A"/>
      <sheetName val="Schedule 7.1"/>
      <sheetName val="Schedule 7.2"/>
      <sheetName val="Schedule 7.3"/>
      <sheetName val="Schedule 7A.1"/>
      <sheetName val="Schedule 7A.2"/>
      <sheetName val="Schedule 7A.3"/>
      <sheetName val="Schedule 8"/>
      <sheetName val="Schedule 8A.1"/>
      <sheetName val="Schedule 8A.2"/>
      <sheetName val="Schedule 9"/>
      <sheetName val="Schedule 11A.1 &amp; 11A.2"/>
      <sheetName val="Schedule 13a"/>
      <sheetName val="Schedule 13b"/>
      <sheetName val="Schedule 13b No Elims"/>
      <sheetName val="Schedule 14 "/>
      <sheetName val="Schedule 15"/>
      <sheetName val="Schedule 16"/>
      <sheetName val="Schedule 18"/>
      <sheetName val="Schedule 21"/>
      <sheetName val="Schedule 16A"/>
      <sheetName val="Schedule 20"/>
      <sheetName val="Total Invest"/>
      <sheetName val="YTD Net Inv Inc"/>
      <sheetName val="Cash Flow - Summary"/>
      <sheetName val="Cash Flow - Detail"/>
      <sheetName val="Cash Flow - C"/>
      <sheetName val="Cash Flow Parent Summary"/>
      <sheetName val="Cash Flow Parent Detail"/>
      <sheetName val="Cash Flow Parent - C"/>
      <sheetName val="CHECKS"/>
      <sheetName val="Budget Worksheet"/>
      <sheetName val="Expenses Input"/>
      <sheetName val="Interco with IHC"/>
      <sheetName val="IHC Journal Entry"/>
      <sheetName val="IHC Journal Entry (2)"/>
      <sheetName val="IHC Journal Entry (3)"/>
      <sheetName val="Schedule YE3"/>
      <sheetName val="Schedule YE4"/>
      <sheetName val="Schedule YE4E"/>
      <sheetName val="Schedule YE8"/>
      <sheetName val="Schedule YE10"/>
      <sheetName val="Schedule YE 11"/>
    </sheetNames>
    <sheetDataSet>
      <sheetData sheetId="0"/>
      <sheetData sheetId="1">
        <row r="28">
          <cell r="B28">
            <v>10250000</v>
          </cell>
        </row>
      </sheetData>
      <sheetData sheetId="2">
        <row r="29">
          <cell r="I29">
            <v>10249759.52</v>
          </cell>
        </row>
      </sheetData>
      <sheetData sheetId="3">
        <row r="33">
          <cell r="R33">
            <v>2989000</v>
          </cell>
        </row>
      </sheetData>
      <sheetData sheetId="4">
        <row r="36">
          <cell r="F36">
            <v>3190000</v>
          </cell>
        </row>
      </sheetData>
      <sheetData sheetId="5"/>
      <sheetData sheetId="6">
        <row r="20">
          <cell r="F20">
            <v>89404436.149999991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71">
          <cell r="B71">
            <v>23368</v>
          </cell>
        </row>
      </sheetData>
      <sheetData sheetId="22"/>
      <sheetData sheetId="23">
        <row r="70">
          <cell r="B70">
            <v>0</v>
          </cell>
        </row>
      </sheetData>
      <sheetData sheetId="24"/>
      <sheetData sheetId="25"/>
      <sheetData sheetId="26">
        <row r="66">
          <cell r="C66">
            <v>1021805</v>
          </cell>
        </row>
      </sheetData>
      <sheetData sheetId="27"/>
      <sheetData sheetId="28"/>
      <sheetData sheetId="29"/>
      <sheetData sheetId="30"/>
      <sheetData sheetId="31"/>
      <sheetData sheetId="32"/>
      <sheetData sheetId="33"/>
      <sheetData sheetId="34"/>
      <sheetData sheetId="35"/>
      <sheetData sheetId="36">
        <row r="20">
          <cell r="G20">
            <v>-23346.370000000185</v>
          </cell>
        </row>
      </sheetData>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ember 31, 2002"/>
      <sheetName val="September 30, 2002"/>
      <sheetName val="March 31, 2003"/>
      <sheetName val="June 30, 2003"/>
      <sheetName val="September 30, 2003"/>
      <sheetName val="December 31, 2003"/>
      <sheetName val="March 31, 2004"/>
      <sheetName val="June 30, 2004"/>
      <sheetName val="September 30, 2004"/>
      <sheetName val="December 31, 2004"/>
    </sheetNames>
    <sheetDataSet>
      <sheetData sheetId="0"/>
      <sheetData sheetId="1"/>
      <sheetData sheetId="2"/>
      <sheetData sheetId="3"/>
      <sheetData sheetId="4"/>
      <sheetData sheetId="5"/>
      <sheetData sheetId="6">
        <row r="12">
          <cell r="AB12" t="str">
            <v>Income from continuing operations</v>
          </cell>
        </row>
      </sheetData>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Exhibit1"/>
      <sheetName val="Exhibit1-Analytical"/>
      <sheetName val="Exhibit 1A.1"/>
      <sheetName val="Exhibit 1B.1"/>
      <sheetName val="Exhibit 1B.2"/>
      <sheetName val="Exhibit 2"/>
      <sheetName val="Exhibit 2-Analytical"/>
      <sheetName val="Exhibit 2.1"/>
      <sheetName val="Exhibit 2A.1"/>
      <sheetName val="Exhibit 2B"/>
      <sheetName val="Exhibit 3"/>
      <sheetName val="Schedule 1"/>
      <sheetName val="Schedule 1A.1 &amp; 1A.2"/>
      <sheetName val="Schedule 1B.1 &amp; 1B.2"/>
      <sheetName val="Schedule 1B.3"/>
      <sheetName val="Schedule 1C.1"/>
      <sheetName val="Schedule 2,3 &amp; 4"/>
      <sheetName val="Schedule 4B"/>
      <sheetName val="Schedule 5,5A,5B,5C,6, &amp; 6A"/>
      <sheetName val="Schedule 6B"/>
      <sheetName val="Schedule 7.1"/>
      <sheetName val="Schedule 7.2"/>
      <sheetName val="Schedule 7.3"/>
      <sheetName val="Schedule 8"/>
      <sheetName val="Schedule 8A.1"/>
      <sheetName val="Schedule 8A.2"/>
      <sheetName val="Schedule 8A.3"/>
      <sheetName val="Schedule 9"/>
      <sheetName val="Schedule 10"/>
      <sheetName val="Schedule 11"/>
      <sheetName val="Schedule 12A"/>
      <sheetName val="Schedule 12B"/>
      <sheetName val="Schedule 14"/>
      <sheetName val="Schedule 16A"/>
      <sheetName val="Schedule YE1"/>
      <sheetName val="Schedule YE3 &amp; YE3A"/>
      <sheetName val="Schedule YE4,YE4A,YE4B,&amp; YE4C"/>
      <sheetName val="Schedule YE4D"/>
      <sheetName val="Schedule YE4E"/>
      <sheetName val="Schedule YE5,YE5A &amp; YE5B"/>
      <sheetName val="Schedule YE6"/>
      <sheetName val="Schedule YE7"/>
      <sheetName val="Schedule YE8"/>
      <sheetName val="Schedule YE10"/>
      <sheetName val="Schedule YE 11"/>
      <sheetName val="Schedule YE12"/>
      <sheetName val="Schedule 12A Input"/>
      <sheetName val="Ct. Journal Entry"/>
      <sheetName val="Ct. Journal Entry (2)"/>
      <sheetName val="Ct. Journal Entry (3)"/>
      <sheetName val="Ct. Journal Entry (4)"/>
      <sheetName val="Ct. Journal Entry (5)"/>
      <sheetName val="Ct. Journal Entry (6)"/>
    </sheetNames>
    <sheetDataSet>
      <sheetData sheetId="0"/>
      <sheetData sheetId="1"/>
      <sheetData sheetId="2"/>
      <sheetData sheetId="3"/>
      <sheetData sheetId="4"/>
      <sheetData sheetId="5"/>
      <sheetData sheetId="6"/>
      <sheetData sheetId="7"/>
      <sheetData sheetId="8"/>
      <sheetData sheetId="9">
        <row r="14">
          <cell r="G14">
            <v>0</v>
          </cell>
        </row>
      </sheetData>
      <sheetData sheetId="10"/>
      <sheetData sheetId="11"/>
      <sheetData sheetId="12">
        <row r="17">
          <cell r="E17">
            <v>0</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ow r="15">
          <cell r="H15">
            <v>0</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efreshError="1"/>
      <sheetData sheetId="52" refreshError="1"/>
      <sheetData sheetId="5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Detail"/>
      <sheetName val="CY Accl-Detail"/>
      <sheetName val="PY Accl-Detail"/>
      <sheetName val="Incurred-Detail"/>
      <sheetName val="Exh_5"/>
      <sheetName val="Trend Summary"/>
      <sheetName val="LOB"/>
      <sheetName val="GAAP Invest"/>
      <sheetName val="Table"/>
    </sheetNames>
    <sheetDataSet>
      <sheetData sheetId="0"/>
      <sheetData sheetId="1"/>
      <sheetData sheetId="2"/>
      <sheetData sheetId="3"/>
      <sheetData sheetId="4"/>
      <sheetData sheetId="5"/>
      <sheetData sheetId="6"/>
      <sheetData sheetId="7"/>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rters and Months"/>
      <sheetName val="Data Sources"/>
      <sheetName val="Coverage Layers"/>
      <sheetName val="Plans"/>
      <sheetName val="Counts"/>
      <sheetName val="Check"/>
      <sheetName val="Q1 Prepay"/>
      <sheetName val="Annual Retention Summary"/>
      <sheetName val="Quarterly Restatements"/>
      <sheetName val="IHC Excess Report 2014 Q1 - wor"/>
    </sheetNames>
    <sheetDataSet>
      <sheetData sheetId="0" refreshError="1"/>
      <sheetData sheetId="1"/>
      <sheetData sheetId="2"/>
      <sheetData sheetId="3">
        <row r="2">
          <cell r="B2">
            <v>2014</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sheetName val="JE"/>
      <sheetName val="Amort excludes tax"/>
      <sheetName val="Amort includes tax"/>
      <sheetName val="Cisco Invoices"/>
      <sheetName val="FY_lookup"/>
    </sheetNames>
    <sheetDataSet>
      <sheetData sheetId="0"/>
      <sheetData sheetId="1"/>
      <sheetData sheetId="2"/>
      <sheetData sheetId="3"/>
      <sheetData sheetId="4"/>
      <sheetData sheetId="5">
        <row r="1">
          <cell r="A1" t="str">
            <v>Month</v>
          </cell>
          <cell r="B1" t="str">
            <v>Fiscal Year</v>
          </cell>
        </row>
        <row r="2">
          <cell r="A2">
            <v>36039</v>
          </cell>
          <cell r="B2" t="str">
            <v>Fiscal Year 1998</v>
          </cell>
        </row>
        <row r="3">
          <cell r="A3">
            <v>36069</v>
          </cell>
          <cell r="B3" t="str">
            <v>Fiscal Year 1999</v>
          </cell>
        </row>
        <row r="4">
          <cell r="A4">
            <v>36100</v>
          </cell>
          <cell r="B4" t="str">
            <v>Fiscal Year 1999</v>
          </cell>
        </row>
        <row r="5">
          <cell r="A5">
            <v>36130</v>
          </cell>
          <cell r="B5" t="str">
            <v>Fiscal Year 1999</v>
          </cell>
        </row>
        <row r="6">
          <cell r="A6">
            <v>36161</v>
          </cell>
          <cell r="B6" t="str">
            <v>Fiscal Year 1999</v>
          </cell>
        </row>
        <row r="7">
          <cell r="A7">
            <v>36192</v>
          </cell>
          <cell r="B7" t="str">
            <v>Fiscal Year 1999</v>
          </cell>
        </row>
        <row r="8">
          <cell r="A8">
            <v>36220</v>
          </cell>
          <cell r="B8" t="str">
            <v>Fiscal Year 1999</v>
          </cell>
        </row>
        <row r="9">
          <cell r="A9">
            <v>36251</v>
          </cell>
          <cell r="B9" t="str">
            <v>Fiscal Year 1999</v>
          </cell>
        </row>
        <row r="10">
          <cell r="A10">
            <v>36281</v>
          </cell>
          <cell r="B10" t="str">
            <v>Fiscal Year 1999</v>
          </cell>
        </row>
        <row r="11">
          <cell r="A11">
            <v>36312</v>
          </cell>
          <cell r="B11" t="str">
            <v>Fiscal Year 1999</v>
          </cell>
        </row>
        <row r="12">
          <cell r="A12">
            <v>36342</v>
          </cell>
          <cell r="B12" t="str">
            <v>Fiscal Year 1999</v>
          </cell>
        </row>
        <row r="13">
          <cell r="A13">
            <v>36373</v>
          </cell>
          <cell r="B13" t="str">
            <v>Fiscal Year 1999</v>
          </cell>
        </row>
        <row r="14">
          <cell r="A14">
            <v>36404</v>
          </cell>
          <cell r="B14" t="str">
            <v>Fiscal Year 1999</v>
          </cell>
        </row>
        <row r="15">
          <cell r="A15">
            <v>36434</v>
          </cell>
          <cell r="B15" t="str">
            <v>Fiscal Year 2000</v>
          </cell>
        </row>
        <row r="16">
          <cell r="A16">
            <v>36465</v>
          </cell>
          <cell r="B16" t="str">
            <v>Fiscal Year 2000</v>
          </cell>
        </row>
        <row r="17">
          <cell r="A17">
            <v>36495</v>
          </cell>
          <cell r="B17" t="str">
            <v>Fiscal Year 2000</v>
          </cell>
        </row>
        <row r="18">
          <cell r="A18">
            <v>36526</v>
          </cell>
          <cell r="B18" t="str">
            <v>Fiscal Year 2000</v>
          </cell>
        </row>
        <row r="19">
          <cell r="A19">
            <v>36557</v>
          </cell>
          <cell r="B19" t="str">
            <v>Fiscal Year 2000</v>
          </cell>
        </row>
        <row r="20">
          <cell r="A20">
            <v>36586</v>
          </cell>
          <cell r="B20" t="str">
            <v>Fiscal Year 2000</v>
          </cell>
        </row>
        <row r="21">
          <cell r="A21">
            <v>36617</v>
          </cell>
          <cell r="B21" t="str">
            <v>Fiscal Year 2000</v>
          </cell>
        </row>
        <row r="22">
          <cell r="A22">
            <v>36647</v>
          </cell>
          <cell r="B22" t="str">
            <v>Fiscal Year 2000</v>
          </cell>
        </row>
        <row r="23">
          <cell r="A23">
            <v>36678</v>
          </cell>
          <cell r="B23" t="str">
            <v>Fiscal Year 2000</v>
          </cell>
        </row>
        <row r="24">
          <cell r="A24">
            <v>36708</v>
          </cell>
          <cell r="B24" t="str">
            <v>Fiscal Year 2000</v>
          </cell>
        </row>
        <row r="25">
          <cell r="A25">
            <v>36739</v>
          </cell>
          <cell r="B25" t="str">
            <v>Fiscal Year 2000</v>
          </cell>
        </row>
        <row r="26">
          <cell r="A26">
            <v>36770</v>
          </cell>
          <cell r="B26" t="str">
            <v>Fiscal Year 2000</v>
          </cell>
        </row>
        <row r="27">
          <cell r="A27">
            <v>36800</v>
          </cell>
          <cell r="B27" t="str">
            <v>Fiscal Year 2001</v>
          </cell>
        </row>
        <row r="28">
          <cell r="A28">
            <v>36831</v>
          </cell>
          <cell r="B28" t="str">
            <v>Fiscal Year 2001</v>
          </cell>
        </row>
        <row r="29">
          <cell r="A29">
            <v>36861</v>
          </cell>
          <cell r="B29" t="str">
            <v>Fiscal Year 2001</v>
          </cell>
        </row>
        <row r="30">
          <cell r="A30">
            <v>36892</v>
          </cell>
          <cell r="B30" t="str">
            <v>Fiscal Year 2001</v>
          </cell>
        </row>
        <row r="31">
          <cell r="A31">
            <v>36923</v>
          </cell>
          <cell r="B31" t="str">
            <v>Fiscal Year 2001</v>
          </cell>
        </row>
        <row r="32">
          <cell r="A32">
            <v>36951</v>
          </cell>
          <cell r="B32" t="str">
            <v>Fiscal Year 2001</v>
          </cell>
        </row>
        <row r="33">
          <cell r="A33">
            <v>36982</v>
          </cell>
          <cell r="B33" t="str">
            <v>Fiscal Year 2001</v>
          </cell>
        </row>
        <row r="34">
          <cell r="A34">
            <v>37012</v>
          </cell>
          <cell r="B34" t="str">
            <v>Fiscal Year 2001</v>
          </cell>
        </row>
        <row r="35">
          <cell r="A35">
            <v>37043</v>
          </cell>
          <cell r="B35" t="str">
            <v>Fiscal Year 2001</v>
          </cell>
        </row>
        <row r="36">
          <cell r="A36">
            <v>37073</v>
          </cell>
          <cell r="B36" t="str">
            <v>Fiscal Year 2001</v>
          </cell>
        </row>
        <row r="37">
          <cell r="A37">
            <v>37104</v>
          </cell>
          <cell r="B37" t="str">
            <v>Fiscal Year 2001</v>
          </cell>
        </row>
        <row r="38">
          <cell r="A38">
            <v>37135</v>
          </cell>
          <cell r="B38" t="str">
            <v>Fiscal Year 2001</v>
          </cell>
        </row>
        <row r="39">
          <cell r="A39">
            <v>37165</v>
          </cell>
          <cell r="B39" t="str">
            <v>Fiscal Year 2002</v>
          </cell>
        </row>
        <row r="40">
          <cell r="A40">
            <v>37196</v>
          </cell>
          <cell r="B40" t="str">
            <v>Fiscal Year 2002</v>
          </cell>
        </row>
        <row r="41">
          <cell r="A41">
            <v>37226</v>
          </cell>
          <cell r="B41" t="str">
            <v>Fiscal Year 2002</v>
          </cell>
        </row>
        <row r="42">
          <cell r="A42">
            <v>37257</v>
          </cell>
          <cell r="B42" t="str">
            <v>Fiscal Year 2002</v>
          </cell>
        </row>
        <row r="43">
          <cell r="A43">
            <v>37288</v>
          </cell>
          <cell r="B43" t="str">
            <v>Fiscal Year 2002</v>
          </cell>
        </row>
        <row r="44">
          <cell r="A44">
            <v>37316</v>
          </cell>
          <cell r="B44" t="str">
            <v>Fiscal Year 2002</v>
          </cell>
        </row>
        <row r="45">
          <cell r="A45">
            <v>37347</v>
          </cell>
          <cell r="B45" t="str">
            <v>Fiscal Year 2002</v>
          </cell>
        </row>
        <row r="46">
          <cell r="A46">
            <v>37377</v>
          </cell>
          <cell r="B46" t="str">
            <v>Fiscal Year 2002</v>
          </cell>
        </row>
        <row r="47">
          <cell r="A47">
            <v>37408</v>
          </cell>
          <cell r="B47" t="str">
            <v>Fiscal Year 2002</v>
          </cell>
        </row>
        <row r="48">
          <cell r="A48">
            <v>37438</v>
          </cell>
          <cell r="B48" t="str">
            <v>Fiscal Year 2002</v>
          </cell>
        </row>
        <row r="49">
          <cell r="A49">
            <v>37469</v>
          </cell>
          <cell r="B49" t="str">
            <v>Fiscal Year 2002</v>
          </cell>
        </row>
        <row r="50">
          <cell r="A50">
            <v>37500</v>
          </cell>
          <cell r="B50" t="str">
            <v>Fiscal Year 2002</v>
          </cell>
        </row>
        <row r="51">
          <cell r="A51">
            <v>37530</v>
          </cell>
          <cell r="B51" t="str">
            <v>Fiscal Year 2003</v>
          </cell>
        </row>
        <row r="52">
          <cell r="A52">
            <v>37561</v>
          </cell>
          <cell r="B52" t="str">
            <v>Fiscal Year 2003</v>
          </cell>
        </row>
        <row r="53">
          <cell r="A53">
            <v>37591</v>
          </cell>
          <cell r="B53" t="str">
            <v>Fiscal Year 2003</v>
          </cell>
        </row>
        <row r="54">
          <cell r="A54">
            <v>37622</v>
          </cell>
          <cell r="B54" t="str">
            <v>Fiscal Year 2003</v>
          </cell>
        </row>
        <row r="55">
          <cell r="A55">
            <v>37653</v>
          </cell>
          <cell r="B55" t="str">
            <v>Fiscal Year 2003</v>
          </cell>
        </row>
        <row r="56">
          <cell r="A56">
            <v>37681</v>
          </cell>
          <cell r="B56" t="str">
            <v>Fiscal Year 2003</v>
          </cell>
        </row>
        <row r="57">
          <cell r="A57">
            <v>37712</v>
          </cell>
          <cell r="B57" t="str">
            <v>Fiscal Year 2003</v>
          </cell>
        </row>
        <row r="58">
          <cell r="A58">
            <v>37742</v>
          </cell>
          <cell r="B58" t="str">
            <v>Fiscal Year 2003</v>
          </cell>
        </row>
        <row r="59">
          <cell r="A59">
            <v>37773</v>
          </cell>
          <cell r="B59" t="str">
            <v>Fiscal Year 2003</v>
          </cell>
        </row>
        <row r="60">
          <cell r="A60">
            <v>37803</v>
          </cell>
          <cell r="B60" t="str">
            <v>Fiscal Year 2003</v>
          </cell>
        </row>
        <row r="61">
          <cell r="A61">
            <v>37834</v>
          </cell>
          <cell r="B61" t="str">
            <v>Fiscal Year 2003</v>
          </cell>
        </row>
        <row r="62">
          <cell r="A62">
            <v>37865</v>
          </cell>
          <cell r="B62" t="str">
            <v>Fiscal Year 2003</v>
          </cell>
        </row>
        <row r="63">
          <cell r="A63">
            <v>37895</v>
          </cell>
          <cell r="B63" t="str">
            <v>Fiscal Year 2004</v>
          </cell>
        </row>
        <row r="64">
          <cell r="A64">
            <v>37926</v>
          </cell>
          <cell r="B64" t="str">
            <v>Fiscal Year 2004</v>
          </cell>
        </row>
        <row r="65">
          <cell r="A65">
            <v>37956</v>
          </cell>
          <cell r="B65" t="str">
            <v>Fiscal Year 2004</v>
          </cell>
        </row>
        <row r="66">
          <cell r="A66">
            <v>37987</v>
          </cell>
          <cell r="B66" t="str">
            <v>Fiscal Year 2004</v>
          </cell>
        </row>
        <row r="67">
          <cell r="A67">
            <v>38018</v>
          </cell>
          <cell r="B67" t="str">
            <v>Fiscal Year 2004</v>
          </cell>
        </row>
        <row r="68">
          <cell r="A68">
            <v>38047</v>
          </cell>
          <cell r="B68" t="str">
            <v>Fiscal Year 2004</v>
          </cell>
        </row>
        <row r="69">
          <cell r="A69">
            <v>38078</v>
          </cell>
          <cell r="B69" t="str">
            <v>Fiscal Year 2004</v>
          </cell>
        </row>
        <row r="70">
          <cell r="A70">
            <v>38108</v>
          </cell>
          <cell r="B70" t="str">
            <v>Fiscal Year 2004</v>
          </cell>
        </row>
        <row r="71">
          <cell r="A71">
            <v>38139</v>
          </cell>
          <cell r="B71" t="str">
            <v>Fiscal Year 2004</v>
          </cell>
        </row>
        <row r="72">
          <cell r="A72">
            <v>38169</v>
          </cell>
          <cell r="B72" t="str">
            <v>Fiscal Year 2004</v>
          </cell>
        </row>
        <row r="73">
          <cell r="A73">
            <v>38200</v>
          </cell>
          <cell r="B73" t="str">
            <v>Fiscal Year 2004</v>
          </cell>
        </row>
        <row r="74">
          <cell r="A74">
            <v>38231</v>
          </cell>
          <cell r="B74" t="str">
            <v>Fiscal Year 2004</v>
          </cell>
        </row>
        <row r="75">
          <cell r="A75">
            <v>38261</v>
          </cell>
          <cell r="B75" t="str">
            <v>Fiscal Year 2005</v>
          </cell>
        </row>
        <row r="76">
          <cell r="A76">
            <v>38292</v>
          </cell>
          <cell r="B76" t="str">
            <v>Fiscal Year 2005</v>
          </cell>
        </row>
        <row r="77">
          <cell r="A77">
            <v>38322</v>
          </cell>
          <cell r="B77" t="str">
            <v>Fiscal Year 2005</v>
          </cell>
        </row>
        <row r="78">
          <cell r="A78">
            <v>38353</v>
          </cell>
          <cell r="B78" t="str">
            <v>Fiscal Year 2005</v>
          </cell>
        </row>
        <row r="79">
          <cell r="A79">
            <v>38384</v>
          </cell>
          <cell r="B79" t="str">
            <v>Fiscal Year 2005</v>
          </cell>
        </row>
        <row r="80">
          <cell r="A80">
            <v>38412</v>
          </cell>
          <cell r="B80" t="str">
            <v>Fiscal Year 2005</v>
          </cell>
        </row>
        <row r="81">
          <cell r="A81">
            <v>38443</v>
          </cell>
          <cell r="B81" t="str">
            <v>Fiscal Year 2005</v>
          </cell>
        </row>
        <row r="82">
          <cell r="A82">
            <v>38473</v>
          </cell>
          <cell r="B82" t="str">
            <v>Fiscal Year 2005</v>
          </cell>
        </row>
        <row r="83">
          <cell r="A83">
            <v>38504</v>
          </cell>
          <cell r="B83" t="str">
            <v>Fiscal Year 2005</v>
          </cell>
        </row>
        <row r="84">
          <cell r="A84">
            <v>38534</v>
          </cell>
          <cell r="B84" t="str">
            <v>Fiscal Year 2005</v>
          </cell>
        </row>
        <row r="85">
          <cell r="A85">
            <v>38565</v>
          </cell>
          <cell r="B85" t="str">
            <v>Fiscal Year 2005</v>
          </cell>
        </row>
        <row r="86">
          <cell r="A86">
            <v>38596</v>
          </cell>
          <cell r="B86" t="str">
            <v>Fiscal Year 2005</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Detail"/>
      <sheetName val="CY Accl-Detail"/>
      <sheetName val="PY Accl-Detail"/>
      <sheetName val="Incurred-Detail"/>
      <sheetName val="Analysis"/>
      <sheetName val="Exh 6"/>
      <sheetName val="Trend Summ"/>
      <sheetName val="LOB"/>
      <sheetName val="Tables"/>
    </sheetNames>
    <sheetDataSet>
      <sheetData sheetId="0"/>
      <sheetData sheetId="1"/>
      <sheetData sheetId="2"/>
      <sheetData sheetId="3"/>
      <sheetData sheetId="4"/>
      <sheetData sheetId="5"/>
      <sheetData sheetId="6"/>
      <sheetData sheetId="7"/>
      <sheetData sheetId="8"/>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Data Validation Ranges"/>
      <sheetName val="Weekday"/>
      <sheetName val="Summary"/>
      <sheetName val="Summary_Week"/>
      <sheetName val="Summary by Program"/>
      <sheetName val="Summary by Owner"/>
      <sheetName val="data"/>
    </sheetNames>
    <sheetDataSet>
      <sheetData sheetId="0"/>
      <sheetData sheetId="1"/>
      <sheetData sheetId="2"/>
      <sheetData sheetId="3"/>
      <sheetData sheetId="4"/>
      <sheetData sheetId="5"/>
      <sheetData sheetId="6"/>
      <sheetData sheetId="7">
        <row r="3">
          <cell r="Y3" t="str">
            <v>Lookup</v>
          </cell>
          <cell r="Z3" t="str">
            <v>Owner</v>
          </cell>
          <cell r="AA3" t="str">
            <v>Program</v>
          </cell>
          <cell r="AB3" t="str">
            <v>Task</v>
          </cell>
          <cell r="AC3">
            <v>38808</v>
          </cell>
          <cell r="AD3">
            <v>38838</v>
          </cell>
          <cell r="AE3">
            <v>38869</v>
          </cell>
          <cell r="AF3">
            <v>38899</v>
          </cell>
          <cell r="AG3">
            <v>38930</v>
          </cell>
          <cell r="AH3">
            <v>38961</v>
          </cell>
          <cell r="AI3">
            <v>38991</v>
          </cell>
          <cell r="AJ3">
            <v>39022</v>
          </cell>
          <cell r="AK3">
            <v>39052</v>
          </cell>
          <cell r="AL3">
            <v>39083</v>
          </cell>
          <cell r="AM3">
            <v>39114</v>
          </cell>
          <cell r="AN3">
            <v>39142</v>
          </cell>
          <cell r="AO3">
            <v>39173</v>
          </cell>
          <cell r="AP3">
            <v>39203</v>
          </cell>
          <cell r="AQ3">
            <v>39234</v>
          </cell>
          <cell r="AR3">
            <v>39264</v>
          </cell>
          <cell r="AS3">
            <v>39295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C23"/>
  <sheetViews>
    <sheetView zoomScaleNormal="100" workbookViewId="0">
      <selection activeCell="C21" sqref="C21"/>
    </sheetView>
  </sheetViews>
  <sheetFormatPr defaultColWidth="9.140625" defaultRowHeight="15" x14ac:dyDescent="0.2"/>
  <cols>
    <col min="1" max="1" width="2.42578125" style="12" bestFit="1" customWidth="1"/>
    <col min="2" max="2" width="70.42578125" style="12" bestFit="1" customWidth="1"/>
    <col min="3" max="3" width="61.140625" style="12" bestFit="1" customWidth="1"/>
    <col min="4" max="16384" width="9.140625" style="12"/>
  </cols>
  <sheetData>
    <row r="1" spans="1:3" ht="15.75" x14ac:dyDescent="0.25">
      <c r="A1" s="11"/>
      <c r="B1" s="247" t="s">
        <v>138</v>
      </c>
      <c r="C1" s="11"/>
    </row>
    <row r="2" spans="1:3" ht="15.75" x14ac:dyDescent="0.25">
      <c r="A2" s="11"/>
      <c r="B2" s="247" t="s">
        <v>139</v>
      </c>
      <c r="C2" s="11"/>
    </row>
    <row r="3" spans="1:3" ht="15.75" x14ac:dyDescent="0.25">
      <c r="A3" s="11"/>
      <c r="B3" s="247" t="s">
        <v>143</v>
      </c>
      <c r="C3" s="11"/>
    </row>
    <row r="4" spans="1:3" ht="15.75" thickBot="1" x14ac:dyDescent="0.25">
      <c r="B4" s="11"/>
      <c r="C4" s="11"/>
    </row>
    <row r="5" spans="1:3" x14ac:dyDescent="0.2">
      <c r="A5" s="15"/>
      <c r="B5" s="16"/>
      <c r="C5" s="323"/>
    </row>
    <row r="6" spans="1:3" ht="15.75" x14ac:dyDescent="0.2">
      <c r="A6" s="17" t="s">
        <v>0</v>
      </c>
      <c r="B6" s="18" t="s">
        <v>85</v>
      </c>
      <c r="C6" s="19" t="s">
        <v>161</v>
      </c>
    </row>
    <row r="7" spans="1:3" ht="15.75" x14ac:dyDescent="0.2">
      <c r="A7" s="17" t="s">
        <v>1</v>
      </c>
      <c r="B7" s="18" t="s">
        <v>153</v>
      </c>
      <c r="C7" s="20"/>
    </row>
    <row r="8" spans="1:3" ht="15.75" x14ac:dyDescent="0.2">
      <c r="A8" s="17" t="s">
        <v>2</v>
      </c>
      <c r="B8" s="18" t="s">
        <v>88</v>
      </c>
      <c r="C8" s="19" t="s">
        <v>160</v>
      </c>
    </row>
    <row r="9" spans="1:3" ht="15.75" x14ac:dyDescent="0.2">
      <c r="A9" s="17" t="s">
        <v>3</v>
      </c>
      <c r="B9" s="18" t="s">
        <v>89</v>
      </c>
      <c r="C9" s="19"/>
    </row>
    <row r="10" spans="1:3" ht="16.5" thickBot="1" x14ac:dyDescent="0.3">
      <c r="A10" s="21" t="s">
        <v>4</v>
      </c>
      <c r="B10" s="22" t="s">
        <v>86</v>
      </c>
      <c r="C10" s="359"/>
    </row>
    <row r="11" spans="1:3" x14ac:dyDescent="0.2">
      <c r="A11" s="11"/>
      <c r="B11" s="11"/>
    </row>
    <row r="12" spans="1:3" x14ac:dyDescent="0.2">
      <c r="A12" s="11"/>
      <c r="B12" s="11"/>
    </row>
    <row r="13" spans="1:3" x14ac:dyDescent="0.2">
      <c r="A13" s="11"/>
      <c r="B13" s="11"/>
    </row>
    <row r="14" spans="1:3" ht="15.75" x14ac:dyDescent="0.25">
      <c r="A14" s="11"/>
      <c r="B14" s="13" t="s">
        <v>102</v>
      </c>
    </row>
    <row r="15" spans="1:3" ht="15.75" x14ac:dyDescent="0.25">
      <c r="A15" s="11"/>
      <c r="B15" s="13" t="s">
        <v>137</v>
      </c>
    </row>
    <row r="16" spans="1:3" x14ac:dyDescent="0.2">
      <c r="A16" s="11"/>
      <c r="B16" s="11"/>
    </row>
    <row r="17" spans="1:2" x14ac:dyDescent="0.2">
      <c r="A17" s="11"/>
      <c r="B17" s="11"/>
    </row>
    <row r="18" spans="1:2" x14ac:dyDescent="0.2">
      <c r="A18" s="11"/>
      <c r="B18" s="11"/>
    </row>
    <row r="19" spans="1:2" x14ac:dyDescent="0.2">
      <c r="A19" s="11"/>
      <c r="B19" s="11" t="s">
        <v>145</v>
      </c>
    </row>
    <row r="20" spans="1:2" x14ac:dyDescent="0.2">
      <c r="A20" s="11"/>
      <c r="B20" s="11" t="s">
        <v>144</v>
      </c>
    </row>
    <row r="21" spans="1:2" ht="30" x14ac:dyDescent="0.2">
      <c r="A21" s="11"/>
      <c r="B21" s="14" t="s">
        <v>146</v>
      </c>
    </row>
    <row r="22" spans="1:2" ht="30" x14ac:dyDescent="0.2">
      <c r="A22" s="11"/>
      <c r="B22" s="14" t="s">
        <v>148</v>
      </c>
    </row>
    <row r="23" spans="1:2" x14ac:dyDescent="0.2">
      <c r="B23" s="11" t="s">
        <v>159</v>
      </c>
    </row>
  </sheetData>
  <sheetProtection algorithmName="SHA-512" hashValue="VLsldonwaJYgzpPLVG3l9t27MvYP2nv7xghgRvxLSFn4F/1kHn6WgzIJXK1kXaVRMK9U4vmRjtTaD2AXCyQ25A==" saltValue="Ya00RN58D+SXiUSu7iOFVw=="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1"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P60"/>
  <sheetViews>
    <sheetView tabSelected="1" zoomScale="80" zoomScaleNormal="80" workbookViewId="0">
      <pane xSplit="4" ySplit="19" topLeftCell="I30" activePane="bottomRight" state="frozen"/>
      <selection pane="topRight" activeCell="E1" sqref="E1"/>
      <selection pane="bottomLeft" activeCell="A20" sqref="A20"/>
      <selection pane="bottomRight" activeCell="L40" sqref="L40"/>
    </sheetView>
  </sheetViews>
  <sheetFormatPr defaultColWidth="9.28515625" defaultRowHeight="15" x14ac:dyDescent="0.2"/>
  <cols>
    <col min="1" max="1" width="1.7109375" style="12" customWidth="1"/>
    <col min="2" max="2" width="3.5703125" style="12" customWidth="1"/>
    <col min="3" max="3" width="5.42578125" style="12" customWidth="1"/>
    <col min="4" max="4" width="84" style="12" customWidth="1"/>
    <col min="5" max="5" width="27.140625" style="12" customWidth="1"/>
    <col min="6" max="6" width="25.28515625" style="12" customWidth="1"/>
    <col min="7" max="15" width="19.42578125" style="12" customWidth="1"/>
    <col min="16" max="16" width="21.140625" style="12" customWidth="1"/>
    <col min="17" max="16384" width="9.28515625" style="12"/>
  </cols>
  <sheetData>
    <row r="1" spans="1:16" ht="15.75" x14ac:dyDescent="0.25">
      <c r="B1" s="13" t="s">
        <v>138</v>
      </c>
      <c r="C1" s="11"/>
      <c r="D1" s="11"/>
    </row>
    <row r="2" spans="1:16" ht="15.75" x14ac:dyDescent="0.25">
      <c r="B2" s="13" t="s">
        <v>141</v>
      </c>
      <c r="C2" s="11"/>
      <c r="D2" s="11"/>
    </row>
    <row r="3" spans="1:16" ht="15.75" x14ac:dyDescent="0.25">
      <c r="A3" s="23"/>
      <c r="B3" s="13" t="s">
        <v>59</v>
      </c>
      <c r="C3" s="11"/>
      <c r="D3" s="11"/>
    </row>
    <row r="4" spans="1:16" x14ac:dyDescent="0.2">
      <c r="B4" s="11"/>
      <c r="C4" s="11"/>
      <c r="D4" s="11"/>
    </row>
    <row r="5" spans="1:16" s="24" customFormat="1" ht="15.75" x14ac:dyDescent="0.25">
      <c r="B5" s="25" t="s">
        <v>87</v>
      </c>
      <c r="C5" s="26"/>
      <c r="D5" s="26"/>
      <c r="E5" s="27"/>
      <c r="F5" s="27"/>
      <c r="G5" s="12"/>
      <c r="H5" s="28" t="s">
        <v>63</v>
      </c>
      <c r="I5" s="12"/>
      <c r="J5" s="12"/>
      <c r="K5" s="27"/>
      <c r="L5" s="27"/>
      <c r="M5" s="12"/>
      <c r="N5" s="29"/>
      <c r="O5" s="12"/>
      <c r="P5" s="12"/>
    </row>
    <row r="6" spans="1:16" s="24" customFormat="1" ht="15" customHeight="1" x14ac:dyDescent="0.2">
      <c r="B6" s="339"/>
      <c r="C6" s="317"/>
      <c r="D6" s="338">
        <f>'Cover Page'!C7</f>
        <v>0</v>
      </c>
      <c r="E6" s="274"/>
      <c r="F6" s="274"/>
      <c r="G6" s="12"/>
      <c r="H6" s="30">
        <f>'Cover Page'!C10</f>
        <v>0</v>
      </c>
      <c r="I6" s="12"/>
      <c r="J6" s="12"/>
      <c r="K6" s="27"/>
      <c r="L6" s="27"/>
      <c r="M6" s="12"/>
      <c r="N6" s="29"/>
      <c r="O6" s="12"/>
      <c r="P6" s="12"/>
    </row>
    <row r="7" spans="1:16" s="24" customFormat="1" ht="15.75" x14ac:dyDescent="0.25">
      <c r="B7" s="25" t="s">
        <v>88</v>
      </c>
      <c r="C7" s="26"/>
      <c r="D7" s="26"/>
      <c r="E7" s="274"/>
      <c r="F7" s="274"/>
      <c r="G7" s="12"/>
      <c r="H7" s="12"/>
      <c r="K7" s="27"/>
      <c r="L7" s="27"/>
      <c r="M7" s="12"/>
      <c r="N7" s="12"/>
    </row>
    <row r="8" spans="1:16" s="24" customFormat="1" ht="15" customHeight="1" x14ac:dyDescent="0.2">
      <c r="B8" s="339"/>
      <c r="C8" s="317"/>
      <c r="D8" s="318" t="str">
        <f>'Cover Page'!C8</f>
        <v>INDEPENDENCE AMERICAN INSURANCE COMPANY</v>
      </c>
      <c r="E8" s="274"/>
      <c r="F8" s="274"/>
      <c r="G8" s="12"/>
      <c r="H8" s="31"/>
      <c r="K8" s="316"/>
      <c r="L8" s="316"/>
      <c r="M8" s="12"/>
      <c r="N8" s="31"/>
    </row>
    <row r="9" spans="1:16" s="24" customFormat="1" ht="18" customHeight="1" x14ac:dyDescent="0.25">
      <c r="B9" s="32" t="s">
        <v>90</v>
      </c>
      <c r="C9" s="26"/>
      <c r="D9" s="26"/>
      <c r="E9" s="283" t="s">
        <v>105</v>
      </c>
      <c r="F9" s="274"/>
      <c r="I9" s="12"/>
      <c r="J9" s="12"/>
      <c r="K9" s="33"/>
      <c r="L9" s="33"/>
      <c r="O9" s="12"/>
      <c r="P9" s="12"/>
    </row>
    <row r="10" spans="1:16" s="24" customFormat="1" ht="15" customHeight="1" x14ac:dyDescent="0.2">
      <c r="B10" s="339"/>
      <c r="C10" s="317"/>
      <c r="D10" s="319">
        <f>'Cover Page'!C9</f>
        <v>0</v>
      </c>
      <c r="E10" s="274"/>
      <c r="F10" s="274"/>
      <c r="G10" s="12"/>
      <c r="H10" s="29"/>
      <c r="K10" s="316"/>
      <c r="L10" s="316"/>
      <c r="M10" s="12"/>
      <c r="N10" s="29"/>
    </row>
    <row r="11" spans="1:16" s="24" customFormat="1" ht="15.75" x14ac:dyDescent="0.25">
      <c r="B11" s="32" t="s">
        <v>85</v>
      </c>
      <c r="C11" s="26"/>
      <c r="D11" s="26"/>
      <c r="E11" s="274"/>
      <c r="F11" s="274"/>
      <c r="H11" s="12"/>
      <c r="I11" s="12"/>
      <c r="J11" s="12"/>
      <c r="K11" s="33"/>
      <c r="L11" s="362"/>
      <c r="N11" s="12"/>
      <c r="O11" s="12"/>
      <c r="P11" s="12"/>
    </row>
    <row r="12" spans="1:16" s="24" customFormat="1" x14ac:dyDescent="0.2">
      <c r="B12" s="339"/>
      <c r="C12" s="317"/>
      <c r="D12" s="319" t="str">
        <f>'Cover Page'!C6</f>
        <v>2021</v>
      </c>
      <c r="E12" s="33"/>
      <c r="F12" s="33"/>
      <c r="G12" s="34"/>
      <c r="H12" s="34"/>
      <c r="I12" s="12"/>
      <c r="J12" s="12"/>
      <c r="K12" s="33"/>
      <c r="L12" s="33"/>
      <c r="M12" s="34"/>
      <c r="N12" s="34"/>
      <c r="O12" s="12"/>
      <c r="P12" s="12"/>
    </row>
    <row r="13" spans="1:16" s="24" customFormat="1" ht="15.75" thickBot="1" x14ac:dyDescent="0.25">
      <c r="B13" s="11"/>
      <c r="C13" s="11"/>
      <c r="D13" s="11"/>
      <c r="G13" s="34"/>
      <c r="H13" s="34"/>
      <c r="I13" s="12"/>
      <c r="J13" s="12"/>
      <c r="M13" s="34"/>
      <c r="N13" s="34"/>
      <c r="O13" s="12"/>
      <c r="P13" s="12"/>
    </row>
    <row r="14" spans="1:16" ht="13.7" customHeight="1" thickBot="1" x14ac:dyDescent="0.3">
      <c r="B14" s="11"/>
      <c r="C14" s="11"/>
      <c r="D14" s="11"/>
      <c r="E14" s="259"/>
      <c r="F14" s="260"/>
      <c r="G14" s="260" t="s">
        <v>33</v>
      </c>
      <c r="H14" s="260"/>
      <c r="I14" s="260"/>
      <c r="J14" s="260"/>
      <c r="K14" s="259"/>
      <c r="L14" s="260"/>
      <c r="M14" s="260" t="s">
        <v>33</v>
      </c>
      <c r="N14" s="260"/>
      <c r="O14" s="260"/>
      <c r="P14" s="272"/>
    </row>
    <row r="15" spans="1:16" ht="13.7" customHeight="1" thickBot="1" x14ac:dyDescent="0.25">
      <c r="B15" s="11"/>
      <c r="C15" s="11"/>
      <c r="D15" s="11"/>
      <c r="E15" s="262"/>
      <c r="F15" s="263"/>
      <c r="G15" s="264" t="s">
        <v>106</v>
      </c>
      <c r="H15" s="263"/>
      <c r="I15" s="263"/>
      <c r="J15" s="265"/>
      <c r="K15" s="262"/>
      <c r="L15" s="263"/>
      <c r="M15" s="264" t="s">
        <v>107</v>
      </c>
      <c r="N15" s="263"/>
      <c r="O15" s="263"/>
      <c r="P15" s="265"/>
    </row>
    <row r="16" spans="1:16" ht="16.5" customHeight="1" thickBot="1" x14ac:dyDescent="0.3">
      <c r="B16" s="11"/>
      <c r="C16" s="11"/>
      <c r="D16" s="11"/>
      <c r="E16" s="267" t="s">
        <v>8</v>
      </c>
      <c r="F16" s="266"/>
      <c r="G16" s="267" t="s">
        <v>9</v>
      </c>
      <c r="H16" s="268"/>
      <c r="I16" s="270" t="s">
        <v>10</v>
      </c>
      <c r="J16" s="271"/>
      <c r="K16" s="267" t="s">
        <v>8</v>
      </c>
      <c r="L16" s="268"/>
      <c r="M16" s="267" t="s">
        <v>9</v>
      </c>
      <c r="N16" s="268"/>
      <c r="O16" s="270" t="s">
        <v>10</v>
      </c>
      <c r="P16" s="271"/>
    </row>
    <row r="17" spans="2:16" ht="13.7" customHeight="1" x14ac:dyDescent="0.2">
      <c r="B17" s="11"/>
      <c r="C17" s="11"/>
      <c r="D17" s="11"/>
      <c r="E17" s="35" t="s">
        <v>147</v>
      </c>
      <c r="F17" s="36" t="s">
        <v>147</v>
      </c>
      <c r="G17" s="35" t="s">
        <v>147</v>
      </c>
      <c r="H17" s="37" t="s">
        <v>147</v>
      </c>
      <c r="I17" s="35" t="s">
        <v>147</v>
      </c>
      <c r="J17" s="37" t="s">
        <v>147</v>
      </c>
      <c r="K17" s="35" t="s">
        <v>147</v>
      </c>
      <c r="L17" s="37" t="s">
        <v>147</v>
      </c>
      <c r="M17" s="35" t="s">
        <v>147</v>
      </c>
      <c r="N17" s="37" t="s">
        <v>147</v>
      </c>
      <c r="O17" s="35" t="s">
        <v>147</v>
      </c>
      <c r="P17" s="37" t="s">
        <v>147</v>
      </c>
    </row>
    <row r="18" spans="2:16" ht="31.5" customHeight="1" thickBot="1" x14ac:dyDescent="0.25">
      <c r="B18" s="256"/>
      <c r="C18" s="253"/>
      <c r="D18" s="258" t="s">
        <v>150</v>
      </c>
      <c r="E18" s="38" t="str">
        <f>"12/31/"&amp;""&amp;'Cover Page'!C$6</f>
        <v>12/31/2021</v>
      </c>
      <c r="F18" s="39">
        <f>DATE(YEAR(E18)+0,MONTH(E18)+3,DAY(E18)+0)</f>
        <v>44651</v>
      </c>
      <c r="G18" s="38" t="str">
        <f>"12/31/"&amp;""&amp;'Cover Page'!C$6</f>
        <v>12/31/2021</v>
      </c>
      <c r="H18" s="40">
        <f>DATE(YEAR(G18)+0,MONTH(G18)+3,DAY(G18)+0)</f>
        <v>44651</v>
      </c>
      <c r="I18" s="38" t="str">
        <f>"12/31/"&amp;""&amp;'Cover Page'!C$6</f>
        <v>12/31/2021</v>
      </c>
      <c r="J18" s="40">
        <f>DATE(YEAR(I18)+0,MONTH(I18)+3,DAY(I18)+0)</f>
        <v>44651</v>
      </c>
      <c r="K18" s="38" t="str">
        <f>"12/31/"&amp;""&amp;'Cover Page'!C$6</f>
        <v>12/31/2021</v>
      </c>
      <c r="L18" s="40">
        <f>DATE(YEAR(K18)+0,MONTH(K18)+3,DAY(K18)+0)</f>
        <v>44651</v>
      </c>
      <c r="M18" s="38" t="str">
        <f>"12/31/"&amp;""&amp;'Cover Page'!C$6</f>
        <v>12/31/2021</v>
      </c>
      <c r="N18" s="40">
        <f>DATE(YEAR(M18)+0,MONTH(M18)+3,DAY(M18)+0)</f>
        <v>44651</v>
      </c>
      <c r="O18" s="38" t="str">
        <f>"12/31/"&amp;""&amp;'Cover Page'!C$6</f>
        <v>12/31/2021</v>
      </c>
      <c r="P18" s="40">
        <f>DATE(YEAR(O18)+0,MONTH(O18)+3,DAY(O18)+0)</f>
        <v>44651</v>
      </c>
    </row>
    <row r="19" spans="2:16" ht="16.5" thickBot="1" x14ac:dyDescent="0.25">
      <c r="B19" s="254"/>
      <c r="C19" s="255"/>
      <c r="D19" s="257" t="s">
        <v>149</v>
      </c>
      <c r="E19" s="41">
        <v>1</v>
      </c>
      <c r="F19" s="42">
        <v>2</v>
      </c>
      <c r="G19" s="43">
        <v>3</v>
      </c>
      <c r="H19" s="44">
        <v>4</v>
      </c>
      <c r="I19" s="43">
        <v>5</v>
      </c>
      <c r="J19" s="44">
        <v>6</v>
      </c>
      <c r="K19" s="43">
        <v>7</v>
      </c>
      <c r="L19" s="44">
        <v>8</v>
      </c>
      <c r="M19" s="43">
        <v>9</v>
      </c>
      <c r="N19" s="44">
        <v>10</v>
      </c>
      <c r="O19" s="43">
        <v>11</v>
      </c>
      <c r="P19" s="45">
        <v>12</v>
      </c>
    </row>
    <row r="20" spans="2:16" x14ac:dyDescent="0.2">
      <c r="B20" s="46" t="s">
        <v>0</v>
      </c>
      <c r="C20" s="47" t="s">
        <v>32</v>
      </c>
      <c r="D20" s="183"/>
      <c r="E20" s="48"/>
      <c r="F20" s="49"/>
      <c r="G20" s="50"/>
      <c r="H20" s="51"/>
      <c r="I20" s="52"/>
      <c r="J20" s="50"/>
      <c r="K20" s="48"/>
      <c r="L20" s="49"/>
      <c r="M20" s="52"/>
      <c r="N20" s="51"/>
      <c r="O20" s="48"/>
      <c r="P20" s="49"/>
    </row>
    <row r="21" spans="2:16" x14ac:dyDescent="0.2">
      <c r="B21" s="53"/>
      <c r="C21" s="54">
        <v>1.1000000000000001</v>
      </c>
      <c r="D21" s="345" t="s">
        <v>38</v>
      </c>
      <c r="E21" s="55">
        <f>'Pt 2 Premium and Claims'!E22+'Pt 2 Premium and Claims'!E23-'Pt 2 Premium and Claims'!E24-'Pt 2 Premium and Claims'!E25</f>
        <v>0</v>
      </c>
      <c r="F21" s="56">
        <f>'Pt 2 Premium and Claims'!F22+'Pt 2 Premium and Claims'!F23-'Pt 2 Premium and Claims'!F24-'Pt 2 Premium and Claims'!F25</f>
        <v>0</v>
      </c>
      <c r="G21" s="57">
        <f>'Pt 2 Premium and Claims'!G22+'Pt 2 Premium and Claims'!G23-'Pt 2 Premium and Claims'!G24-'Pt 2 Premium and Claims'!G25</f>
        <v>0</v>
      </c>
      <c r="H21" s="56">
        <f>'Pt 2 Premium and Claims'!H22+'Pt 2 Premium and Claims'!H23-'Pt 2 Premium and Claims'!H24-'Pt 2 Premium and Claims'!H25</f>
        <v>0</v>
      </c>
      <c r="I21" s="55">
        <f>'Pt 2 Premium and Claims'!I22+'Pt 2 Premium and Claims'!I23-'Pt 2 Premium and Claims'!I24-'Pt 2 Premium and Claims'!I25</f>
        <v>0</v>
      </c>
      <c r="J21" s="56">
        <f>'Pt 2 Premium and Claims'!J22+'Pt 2 Premium and Claims'!J23-'Pt 2 Premium and Claims'!J24-'Pt 2 Premium and Claims'!J25</f>
        <v>0</v>
      </c>
      <c r="K21" s="55">
        <f>'Pt 2 Premium and Claims'!K22+'Pt 2 Premium and Claims'!K23-'Pt 2 Premium and Claims'!K24-'Pt 2 Premium and Claims'!K25</f>
        <v>346462.74044195167</v>
      </c>
      <c r="L21" s="56">
        <f>'Pt 2 Premium and Claims'!L22+'Pt 2 Premium and Claims'!L23-'Pt 2 Premium and Claims'!L24-'Pt 2 Premium and Claims'!L25</f>
        <v>369086.8553290873</v>
      </c>
      <c r="M21" s="55">
        <f>'Pt 2 Premium and Claims'!M22+'Pt 2 Premium and Claims'!M23-'Pt 2 Premium and Claims'!M24-'Pt 2 Premium and Claims'!M25</f>
        <v>0</v>
      </c>
      <c r="N21" s="56">
        <f>'Pt 2 Premium and Claims'!N22+'Pt 2 Premium and Claims'!N23-'Pt 2 Premium and Claims'!N24-'Pt 2 Premium and Claims'!N25</f>
        <v>0</v>
      </c>
      <c r="O21" s="55">
        <f>'Pt 2 Premium and Claims'!O22+'Pt 2 Premium and Claims'!O23-'Pt 2 Premium and Claims'!O24-'Pt 2 Premium and Claims'!O25</f>
        <v>0</v>
      </c>
      <c r="P21" s="56">
        <f>'Pt 2 Premium and Claims'!P22+'Pt 2 Premium and Claims'!P23-'Pt 2 Premium and Claims'!P24-'Pt 2 Premium and Claims'!P25</f>
        <v>0</v>
      </c>
    </row>
    <row r="22" spans="2:16" x14ac:dyDescent="0.2">
      <c r="B22" s="58"/>
      <c r="C22" s="59"/>
      <c r="D22" s="186"/>
      <c r="E22" s="60"/>
      <c r="F22" s="61"/>
      <c r="G22" s="62"/>
      <c r="H22" s="63"/>
      <c r="I22" s="60"/>
      <c r="J22" s="64"/>
      <c r="K22" s="60"/>
      <c r="L22" s="61"/>
      <c r="M22" s="60"/>
      <c r="N22" s="63"/>
      <c r="O22" s="60"/>
      <c r="P22" s="61"/>
    </row>
    <row r="23" spans="2:16" x14ac:dyDescent="0.2">
      <c r="B23" s="46" t="s">
        <v>1</v>
      </c>
      <c r="C23" s="47" t="s">
        <v>6</v>
      </c>
      <c r="D23" s="346"/>
      <c r="E23" s="52"/>
      <c r="F23" s="65"/>
      <c r="G23" s="50"/>
      <c r="H23" s="66"/>
      <c r="I23" s="52"/>
      <c r="J23" s="67"/>
      <c r="K23" s="52"/>
      <c r="L23" s="65"/>
      <c r="M23" s="52"/>
      <c r="N23" s="66"/>
      <c r="O23" s="52"/>
      <c r="P23" s="65"/>
    </row>
    <row r="24" spans="2:16" x14ac:dyDescent="0.2">
      <c r="B24" s="53"/>
      <c r="C24" s="68">
        <v>2.1</v>
      </c>
      <c r="D24" s="345" t="s">
        <v>133</v>
      </c>
      <c r="E24" s="55">
        <f>'Pt 2 Premium and Claims'!E51</f>
        <v>0</v>
      </c>
      <c r="F24" s="56">
        <f>'Pt 2 Premium and Claims'!F51</f>
        <v>0</v>
      </c>
      <c r="G24" s="57">
        <f>'Pt 2 Premium and Claims'!G51</f>
        <v>0</v>
      </c>
      <c r="H24" s="56">
        <f>'Pt 2 Premium and Claims'!H51</f>
        <v>0</v>
      </c>
      <c r="I24" s="55">
        <f>'Pt 2 Premium and Claims'!I51</f>
        <v>0</v>
      </c>
      <c r="J24" s="56">
        <f>'Pt 2 Premium and Claims'!J51</f>
        <v>0</v>
      </c>
      <c r="K24" s="55">
        <f>'Pt 2 Premium and Claims'!K51</f>
        <v>147863.85208024114</v>
      </c>
      <c r="L24" s="56">
        <f>'Pt 2 Premium and Claims'!L51</f>
        <v>164457.48310000001</v>
      </c>
      <c r="M24" s="55">
        <f>'Pt 2 Premium and Claims'!M51</f>
        <v>0</v>
      </c>
      <c r="N24" s="56">
        <f>'Pt 2 Premium and Claims'!N51</f>
        <v>0</v>
      </c>
      <c r="O24" s="55">
        <f>'Pt 2 Premium and Claims'!O51</f>
        <v>0</v>
      </c>
      <c r="P24" s="56">
        <f>'Pt 2 Premium and Claims'!P51</f>
        <v>0</v>
      </c>
    </row>
    <row r="25" spans="2:16" x14ac:dyDescent="0.2">
      <c r="B25" s="69"/>
      <c r="C25" s="59"/>
      <c r="D25" s="186"/>
      <c r="E25" s="60"/>
      <c r="F25" s="61"/>
      <c r="G25" s="62"/>
      <c r="H25" s="63"/>
      <c r="I25" s="60"/>
      <c r="J25" s="64"/>
      <c r="K25" s="60"/>
      <c r="L25" s="61"/>
      <c r="M25" s="60"/>
      <c r="N25" s="63"/>
      <c r="O25" s="60"/>
      <c r="P25" s="61"/>
    </row>
    <row r="26" spans="2:16" x14ac:dyDescent="0.2">
      <c r="B26" s="46" t="s">
        <v>2</v>
      </c>
      <c r="C26" s="47" t="s">
        <v>46</v>
      </c>
      <c r="D26" s="183"/>
      <c r="E26" s="52"/>
      <c r="F26" s="65"/>
      <c r="G26" s="50"/>
      <c r="H26" s="66"/>
      <c r="I26" s="52"/>
      <c r="J26" s="67"/>
      <c r="K26" s="52"/>
      <c r="L26" s="65"/>
      <c r="M26" s="52"/>
      <c r="N26" s="66"/>
      <c r="O26" s="52"/>
      <c r="P26" s="65"/>
    </row>
    <row r="27" spans="2:16" ht="30" x14ac:dyDescent="0.2">
      <c r="B27" s="53"/>
      <c r="C27" s="54">
        <v>3.1</v>
      </c>
      <c r="D27" s="345" t="s">
        <v>134</v>
      </c>
      <c r="E27" s="52"/>
      <c r="F27" s="65"/>
      <c r="G27" s="50"/>
      <c r="H27" s="66"/>
      <c r="I27" s="52"/>
      <c r="J27" s="67"/>
      <c r="K27" s="52"/>
      <c r="L27" s="65"/>
      <c r="M27" s="52"/>
      <c r="N27" s="66"/>
      <c r="O27" s="52"/>
      <c r="P27" s="65"/>
    </row>
    <row r="28" spans="2:16" x14ac:dyDescent="0.2">
      <c r="B28" s="53"/>
      <c r="C28" s="54"/>
      <c r="D28" s="345" t="s">
        <v>58</v>
      </c>
      <c r="E28" s="70"/>
      <c r="F28" s="71"/>
      <c r="G28" s="72"/>
      <c r="H28" s="73"/>
      <c r="I28" s="74"/>
      <c r="J28" s="75"/>
      <c r="K28" s="74">
        <v>45428.320115030656</v>
      </c>
      <c r="L28" s="76">
        <v>45428.320115030656</v>
      </c>
      <c r="M28" s="74"/>
      <c r="N28" s="73"/>
      <c r="O28" s="74"/>
      <c r="P28" s="76"/>
    </row>
    <row r="29" spans="2:16" ht="30" x14ac:dyDescent="0.2">
      <c r="B29" s="53"/>
      <c r="C29" s="54"/>
      <c r="D29" s="345" t="s">
        <v>67</v>
      </c>
      <c r="E29" s="74"/>
      <c r="F29" s="76"/>
      <c r="G29" s="72"/>
      <c r="H29" s="73"/>
      <c r="I29" s="74"/>
      <c r="J29" s="75"/>
      <c r="K29" s="74"/>
      <c r="L29" s="76"/>
      <c r="M29" s="74"/>
      <c r="N29" s="73"/>
      <c r="O29" s="74"/>
      <c r="P29" s="76"/>
    </row>
    <row r="30" spans="2:16" ht="45" x14ac:dyDescent="0.2">
      <c r="B30" s="53"/>
      <c r="C30" s="54">
        <v>3.2</v>
      </c>
      <c r="D30" s="345" t="s">
        <v>135</v>
      </c>
      <c r="E30" s="52"/>
      <c r="F30" s="65"/>
      <c r="G30" s="50"/>
      <c r="H30" s="66"/>
      <c r="I30" s="52"/>
      <c r="J30" s="67"/>
      <c r="K30" s="52"/>
      <c r="L30" s="65"/>
      <c r="M30" s="52"/>
      <c r="N30" s="66"/>
      <c r="O30" s="52"/>
      <c r="P30" s="65"/>
    </row>
    <row r="31" spans="2:16" x14ac:dyDescent="0.2">
      <c r="B31" s="53"/>
      <c r="C31" s="54"/>
      <c r="D31" s="344" t="s">
        <v>42</v>
      </c>
      <c r="E31" s="77"/>
      <c r="F31" s="76"/>
      <c r="G31" s="72"/>
      <c r="H31" s="73"/>
      <c r="I31" s="74"/>
      <c r="J31" s="75"/>
      <c r="K31" s="74">
        <v>227.91103461268875</v>
      </c>
      <c r="L31" s="76">
        <v>227.91103461268875</v>
      </c>
      <c r="M31" s="74"/>
      <c r="N31" s="73"/>
      <c r="O31" s="74"/>
      <c r="P31" s="76"/>
    </row>
    <row r="32" spans="2:16" x14ac:dyDescent="0.2">
      <c r="B32" s="53"/>
      <c r="C32" s="54"/>
      <c r="D32" s="344" t="s">
        <v>104</v>
      </c>
      <c r="E32" s="74"/>
      <c r="F32" s="76"/>
      <c r="G32" s="72"/>
      <c r="H32" s="73"/>
      <c r="I32" s="74"/>
      <c r="J32" s="75"/>
      <c r="K32" s="74">
        <v>7913.3485191423551</v>
      </c>
      <c r="L32" s="76">
        <v>7913.3485191423551</v>
      </c>
      <c r="M32" s="74"/>
      <c r="N32" s="73"/>
      <c r="O32" s="74"/>
      <c r="P32" s="76"/>
    </row>
    <row r="33" spans="2:16" x14ac:dyDescent="0.2">
      <c r="B33" s="53"/>
      <c r="C33" s="54"/>
      <c r="D33" s="344" t="s">
        <v>103</v>
      </c>
      <c r="E33" s="74"/>
      <c r="F33" s="76"/>
      <c r="G33" s="72"/>
      <c r="H33" s="73"/>
      <c r="I33" s="74"/>
      <c r="J33" s="75"/>
      <c r="K33" s="74">
        <v>0</v>
      </c>
      <c r="L33" s="76"/>
      <c r="M33" s="74"/>
      <c r="N33" s="73"/>
      <c r="O33" s="74"/>
      <c r="P33" s="76"/>
    </row>
    <row r="34" spans="2:16" x14ac:dyDescent="0.2">
      <c r="B34" s="53"/>
      <c r="C34" s="54">
        <v>3.3</v>
      </c>
      <c r="D34" s="344" t="s">
        <v>21</v>
      </c>
      <c r="E34" s="77"/>
      <c r="F34" s="76"/>
      <c r="G34" s="72"/>
      <c r="H34" s="73"/>
      <c r="I34" s="74"/>
      <c r="J34" s="75"/>
      <c r="K34" s="74">
        <v>826.57279407765691</v>
      </c>
      <c r="L34" s="76">
        <v>826.57279407765691</v>
      </c>
      <c r="M34" s="74"/>
      <c r="N34" s="73"/>
      <c r="O34" s="74"/>
      <c r="P34" s="76"/>
    </row>
    <row r="35" spans="2:16" x14ac:dyDescent="0.2">
      <c r="B35" s="53"/>
      <c r="C35" s="54">
        <v>3.4</v>
      </c>
      <c r="D35" s="344" t="s">
        <v>72</v>
      </c>
      <c r="E35" s="78">
        <f t="shared" ref="E35:P35" si="0">SUM(E$28:E$29,E$31,E$34+IF($H$6="No",IF(MAX(E$32:E$33)=0,MIN(E$32:E$33),MAX(E$32:E$33)),SUM(E$32:E$33)))</f>
        <v>0</v>
      </c>
      <c r="F35" s="79">
        <f t="shared" si="0"/>
        <v>0</v>
      </c>
      <c r="G35" s="219">
        <f t="shared" si="0"/>
        <v>0</v>
      </c>
      <c r="H35" s="79">
        <f t="shared" si="0"/>
        <v>0</v>
      </c>
      <c r="I35" s="78">
        <f t="shared" si="0"/>
        <v>0</v>
      </c>
      <c r="J35" s="79">
        <f t="shared" si="0"/>
        <v>0</v>
      </c>
      <c r="K35" s="78">
        <f t="shared" si="0"/>
        <v>54396.152462863363</v>
      </c>
      <c r="L35" s="79">
        <f t="shared" si="0"/>
        <v>54396.152462863363</v>
      </c>
      <c r="M35" s="78">
        <f t="shared" si="0"/>
        <v>0</v>
      </c>
      <c r="N35" s="79">
        <f t="shared" si="0"/>
        <v>0</v>
      </c>
      <c r="O35" s="78">
        <f t="shared" si="0"/>
        <v>0</v>
      </c>
      <c r="P35" s="79">
        <f t="shared" si="0"/>
        <v>0</v>
      </c>
    </row>
    <row r="36" spans="2:16" x14ac:dyDescent="0.2">
      <c r="B36" s="69"/>
      <c r="C36" s="59"/>
      <c r="D36" s="186"/>
      <c r="E36" s="60"/>
      <c r="F36" s="61"/>
      <c r="G36" s="62"/>
      <c r="H36" s="63"/>
      <c r="I36" s="60"/>
      <c r="J36" s="64"/>
      <c r="K36" s="60"/>
      <c r="L36" s="61"/>
      <c r="M36" s="60"/>
      <c r="N36" s="63"/>
      <c r="O36" s="60"/>
      <c r="P36" s="61"/>
    </row>
    <row r="37" spans="2:16" x14ac:dyDescent="0.2">
      <c r="B37" s="68" t="s">
        <v>3</v>
      </c>
      <c r="C37" s="47" t="s">
        <v>47</v>
      </c>
      <c r="D37" s="183"/>
      <c r="E37" s="52"/>
      <c r="F37" s="65"/>
      <c r="G37" s="50"/>
      <c r="H37" s="66"/>
      <c r="I37" s="52"/>
      <c r="J37" s="67"/>
      <c r="K37" s="52"/>
      <c r="L37" s="65"/>
      <c r="M37" s="52"/>
      <c r="N37" s="66"/>
      <c r="O37" s="52"/>
      <c r="P37" s="65"/>
    </row>
    <row r="38" spans="2:16" x14ac:dyDescent="0.2">
      <c r="B38" s="54"/>
      <c r="C38" s="54">
        <v>4.0999999999999996</v>
      </c>
      <c r="D38" s="344" t="s">
        <v>18</v>
      </c>
      <c r="E38" s="74"/>
      <c r="F38" s="76"/>
      <c r="G38" s="72"/>
      <c r="H38" s="76"/>
      <c r="I38" s="74"/>
      <c r="J38" s="76"/>
      <c r="K38" s="74"/>
      <c r="L38" s="76"/>
      <c r="M38" s="74"/>
      <c r="N38" s="76"/>
      <c r="O38" s="74"/>
      <c r="P38" s="76"/>
    </row>
    <row r="39" spans="2:16" x14ac:dyDescent="0.2">
      <c r="B39" s="54"/>
      <c r="C39" s="54">
        <v>4.2</v>
      </c>
      <c r="D39" s="344" t="s">
        <v>19</v>
      </c>
      <c r="E39" s="74"/>
      <c r="F39" s="76"/>
      <c r="G39" s="72"/>
      <c r="H39" s="76"/>
      <c r="I39" s="74"/>
      <c r="J39" s="76"/>
      <c r="K39" s="74">
        <v>74073.849826294419</v>
      </c>
      <c r="L39" s="76">
        <v>78910.893158760053</v>
      </c>
      <c r="M39" s="74"/>
      <c r="N39" s="76"/>
      <c r="O39" s="74"/>
      <c r="P39" s="76"/>
    </row>
    <row r="40" spans="2:16" x14ac:dyDescent="0.2">
      <c r="B40" s="54"/>
      <c r="C40" s="54">
        <v>4.3</v>
      </c>
      <c r="D40" s="344" t="s">
        <v>22</v>
      </c>
      <c r="E40" s="52"/>
      <c r="F40" s="65"/>
      <c r="G40" s="50"/>
      <c r="H40" s="65"/>
      <c r="I40" s="52"/>
      <c r="J40" s="65"/>
      <c r="K40" s="52"/>
      <c r="L40" s="65"/>
      <c r="M40" s="52"/>
      <c r="N40" s="65"/>
      <c r="O40" s="52"/>
      <c r="P40" s="65"/>
    </row>
    <row r="41" spans="2:16" ht="17.25" customHeight="1" x14ac:dyDescent="0.2">
      <c r="B41" s="54"/>
      <c r="C41" s="54"/>
      <c r="D41" s="345" t="s">
        <v>122</v>
      </c>
      <c r="E41" s="77"/>
      <c r="F41" s="76"/>
      <c r="G41" s="348"/>
      <c r="H41" s="76"/>
      <c r="I41" s="77"/>
      <c r="J41" s="76"/>
      <c r="K41" s="77">
        <v>-146.97578227529357</v>
      </c>
      <c r="L41" s="76">
        <v>-146.97578227529357</v>
      </c>
      <c r="M41" s="77"/>
      <c r="N41" s="76"/>
      <c r="O41" s="77"/>
      <c r="P41" s="76"/>
    </row>
    <row r="42" spans="2:16" ht="30" x14ac:dyDescent="0.2">
      <c r="B42" s="54"/>
      <c r="C42" s="80"/>
      <c r="D42" s="345" t="s">
        <v>123</v>
      </c>
      <c r="E42" s="77"/>
      <c r="F42" s="76"/>
      <c r="G42" s="348"/>
      <c r="H42" s="76"/>
      <c r="I42" s="77"/>
      <c r="J42" s="76"/>
      <c r="K42" s="77"/>
      <c r="L42" s="76"/>
      <c r="M42" s="77"/>
      <c r="N42" s="76"/>
      <c r="O42" s="77"/>
      <c r="P42" s="76"/>
    </row>
    <row r="43" spans="2:16" x14ac:dyDescent="0.2">
      <c r="B43" s="54"/>
      <c r="C43" s="54">
        <v>4.4000000000000004</v>
      </c>
      <c r="D43" s="344" t="s">
        <v>20</v>
      </c>
      <c r="E43" s="77"/>
      <c r="F43" s="350"/>
      <c r="G43" s="348"/>
      <c r="H43" s="72"/>
      <c r="I43" s="77"/>
      <c r="J43" s="72"/>
      <c r="K43" s="77">
        <v>50168.121160198425</v>
      </c>
      <c r="L43" s="72">
        <v>50168.121160198425</v>
      </c>
      <c r="M43" s="77"/>
      <c r="N43" s="72"/>
      <c r="O43" s="77"/>
      <c r="P43" s="350"/>
    </row>
    <row r="44" spans="2:16" x14ac:dyDescent="0.2">
      <c r="B44" s="54"/>
      <c r="C44" s="54">
        <v>4.5</v>
      </c>
      <c r="D44" s="344" t="s">
        <v>98</v>
      </c>
      <c r="E44" s="78">
        <f>SUM(SUM(E38:E39)+SUM(E41:E43))</f>
        <v>0</v>
      </c>
      <c r="F44" s="79">
        <f t="shared" ref="F44:P44" si="1">SUM(SUM(F38:F39)+SUM(F41:F43))</f>
        <v>0</v>
      </c>
      <c r="G44" s="78">
        <f t="shared" si="1"/>
        <v>0</v>
      </c>
      <c r="H44" s="79">
        <f t="shared" si="1"/>
        <v>0</v>
      </c>
      <c r="I44" s="78">
        <f t="shared" si="1"/>
        <v>0</v>
      </c>
      <c r="J44" s="79">
        <f t="shared" si="1"/>
        <v>0</v>
      </c>
      <c r="K44" s="78">
        <f t="shared" si="1"/>
        <v>124094.99520421756</v>
      </c>
      <c r="L44" s="79">
        <f t="shared" si="1"/>
        <v>128932.03853668319</v>
      </c>
      <c r="M44" s="78">
        <f t="shared" si="1"/>
        <v>0</v>
      </c>
      <c r="N44" s="79">
        <f t="shared" si="1"/>
        <v>0</v>
      </c>
      <c r="O44" s="78">
        <f t="shared" si="1"/>
        <v>0</v>
      </c>
      <c r="P44" s="79">
        <f t="shared" si="1"/>
        <v>0</v>
      </c>
    </row>
    <row r="45" spans="2:16" x14ac:dyDescent="0.2">
      <c r="B45" s="81"/>
      <c r="C45" s="81"/>
      <c r="D45" s="347"/>
      <c r="E45" s="52"/>
      <c r="F45" s="65"/>
      <c r="G45" s="50"/>
      <c r="H45" s="66"/>
      <c r="I45" s="52"/>
      <c r="J45" s="67"/>
      <c r="K45" s="52"/>
      <c r="L45" s="65"/>
      <c r="M45" s="52"/>
      <c r="N45" s="66"/>
      <c r="O45" s="52"/>
      <c r="P45" s="65"/>
    </row>
    <row r="46" spans="2:16" x14ac:dyDescent="0.2">
      <c r="B46" s="68" t="s">
        <v>4</v>
      </c>
      <c r="C46" s="82" t="s">
        <v>48</v>
      </c>
      <c r="D46" s="346"/>
      <c r="E46" s="52"/>
      <c r="F46" s="65"/>
      <c r="G46" s="50"/>
      <c r="H46" s="66"/>
      <c r="I46" s="52"/>
      <c r="J46" s="67"/>
      <c r="K46" s="52"/>
      <c r="L46" s="65"/>
      <c r="M46" s="52"/>
      <c r="N46" s="66"/>
      <c r="O46" s="52"/>
      <c r="P46" s="65"/>
    </row>
    <row r="47" spans="2:16" x14ac:dyDescent="0.2">
      <c r="B47" s="53"/>
      <c r="C47" s="54">
        <v>5.0999999999999996</v>
      </c>
      <c r="D47" s="344" t="s">
        <v>5</v>
      </c>
      <c r="E47" s="83"/>
      <c r="F47" s="351"/>
      <c r="G47" s="84"/>
      <c r="H47" s="84"/>
      <c r="I47" s="83"/>
      <c r="J47" s="84"/>
      <c r="K47" s="83">
        <v>1117.633329</v>
      </c>
      <c r="L47" s="84">
        <v>1464</v>
      </c>
      <c r="M47" s="83"/>
      <c r="N47" s="84"/>
      <c r="O47" s="83"/>
      <c r="P47" s="340"/>
    </row>
    <row r="48" spans="2:16" x14ac:dyDescent="0.2">
      <c r="B48" s="53"/>
      <c r="C48" s="54">
        <v>5.2</v>
      </c>
      <c r="D48" s="344" t="s">
        <v>27</v>
      </c>
      <c r="E48" s="83"/>
      <c r="F48" s="351"/>
      <c r="G48" s="84"/>
      <c r="H48" s="84"/>
      <c r="I48" s="83"/>
      <c r="J48" s="84"/>
      <c r="K48" s="83">
        <v>9953.066632</v>
      </c>
      <c r="L48" s="84">
        <v>11312</v>
      </c>
      <c r="M48" s="83"/>
      <c r="N48" s="84"/>
      <c r="O48" s="83"/>
      <c r="P48" s="85"/>
    </row>
    <row r="49" spans="2:16" ht="15.75" thickBot="1" x14ac:dyDescent="0.25">
      <c r="B49" s="53"/>
      <c r="C49" s="54">
        <v>5.3</v>
      </c>
      <c r="D49" s="344" t="s">
        <v>23</v>
      </c>
      <c r="E49" s="86">
        <f>E48/12</f>
        <v>0</v>
      </c>
      <c r="F49" s="87">
        <f t="shared" ref="F49:P49" si="2">F48/12</f>
        <v>0</v>
      </c>
      <c r="G49" s="349">
        <f t="shared" si="2"/>
        <v>0</v>
      </c>
      <c r="H49" s="87">
        <f>H48/12</f>
        <v>0</v>
      </c>
      <c r="I49" s="86">
        <f t="shared" si="2"/>
        <v>0</v>
      </c>
      <c r="J49" s="87">
        <f t="shared" si="2"/>
        <v>0</v>
      </c>
      <c r="K49" s="86">
        <f t="shared" si="2"/>
        <v>829.42221933333337</v>
      </c>
      <c r="L49" s="87">
        <f t="shared" si="2"/>
        <v>942.66666666666663</v>
      </c>
      <c r="M49" s="86">
        <f>M48/12</f>
        <v>0</v>
      </c>
      <c r="N49" s="87">
        <f>N48/12</f>
        <v>0</v>
      </c>
      <c r="O49" s="86">
        <f t="shared" si="2"/>
        <v>0</v>
      </c>
      <c r="P49" s="87">
        <f t="shared" si="2"/>
        <v>0</v>
      </c>
    </row>
    <row r="50" spans="2:16" ht="45" customHeight="1" x14ac:dyDescent="0.2">
      <c r="B50" s="88"/>
      <c r="C50" s="89"/>
      <c r="D50" s="90"/>
      <c r="E50" s="273" t="str">
        <f>"Grand Total as of "&amp;""&amp;TEXT(E$18,"MM/DD/YYYY")&amp;" for ALL markets in col. 1-12."</f>
        <v>Grand Total as of 12/31/2021 for ALL markets in col. 1-12.</v>
      </c>
      <c r="F50" s="91"/>
      <c r="G50" s="91"/>
      <c r="H50" s="91"/>
      <c r="I50" s="91"/>
      <c r="J50" s="91"/>
      <c r="K50" s="92"/>
      <c r="L50" s="91"/>
      <c r="M50" s="91"/>
      <c r="N50" s="91"/>
      <c r="O50" s="91"/>
      <c r="P50" s="93"/>
    </row>
    <row r="51" spans="2:16" ht="13.5" customHeight="1" x14ac:dyDescent="0.2">
      <c r="B51" s="94"/>
      <c r="C51" s="95"/>
      <c r="D51" s="96"/>
      <c r="E51" s="324"/>
      <c r="F51" s="97"/>
      <c r="G51" s="97"/>
      <c r="H51" s="97"/>
      <c r="I51" s="97"/>
      <c r="J51" s="97"/>
      <c r="K51" s="98"/>
      <c r="L51" s="97"/>
      <c r="M51" s="97"/>
      <c r="N51" s="97"/>
      <c r="O51" s="97"/>
      <c r="P51" s="99"/>
    </row>
    <row r="52" spans="2:16" x14ac:dyDescent="0.2">
      <c r="B52" s="100" t="s">
        <v>56</v>
      </c>
      <c r="C52" s="101" t="s">
        <v>53</v>
      </c>
      <c r="D52" s="102"/>
      <c r="E52" s="103"/>
      <c r="F52" s="104"/>
      <c r="G52" s="104"/>
      <c r="H52" s="104"/>
      <c r="I52" s="104"/>
      <c r="J52" s="104"/>
      <c r="K52" s="98"/>
      <c r="L52" s="104"/>
      <c r="M52" s="104"/>
      <c r="N52" s="104"/>
      <c r="O52" s="104"/>
      <c r="P52" s="105"/>
    </row>
    <row r="53" spans="2:16" ht="15.75" thickBot="1" x14ac:dyDescent="0.25">
      <c r="B53" s="106" t="s">
        <v>57</v>
      </c>
      <c r="C53" s="107" t="s">
        <v>129</v>
      </c>
      <c r="D53" s="108"/>
      <c r="E53" s="109">
        <v>1682</v>
      </c>
      <c r="F53" s="110"/>
      <c r="G53" s="110"/>
      <c r="H53" s="110"/>
      <c r="I53" s="110"/>
      <c r="J53" s="110"/>
      <c r="K53" s="111"/>
      <c r="L53" s="110"/>
      <c r="M53" s="110"/>
      <c r="N53" s="110"/>
      <c r="O53" s="110"/>
      <c r="P53" s="112"/>
    </row>
    <row r="54" spans="2:16" x14ac:dyDescent="0.2">
      <c r="B54" s="11"/>
      <c r="C54" s="11"/>
      <c r="D54" s="11"/>
      <c r="E54" s="113"/>
      <c r="F54" s="113"/>
      <c r="G54" s="113"/>
      <c r="H54" s="113"/>
      <c r="I54" s="113"/>
      <c r="J54" s="113"/>
      <c r="K54" s="113"/>
      <c r="L54" s="113"/>
      <c r="M54" s="113"/>
      <c r="N54" s="113"/>
      <c r="O54" s="113"/>
      <c r="P54" s="113"/>
    </row>
    <row r="55" spans="2:16" ht="15.75" x14ac:dyDescent="0.25">
      <c r="B55" s="114" t="s">
        <v>61</v>
      </c>
      <c r="C55" s="114"/>
      <c r="D55" s="114"/>
      <c r="E55" s="113"/>
      <c r="F55" s="113"/>
      <c r="G55" s="113"/>
      <c r="H55" s="113"/>
      <c r="I55" s="113"/>
      <c r="J55" s="113"/>
      <c r="K55" s="113"/>
      <c r="L55" s="113"/>
      <c r="M55" s="113"/>
      <c r="N55" s="113"/>
      <c r="O55" s="113"/>
      <c r="P55" s="113"/>
    </row>
    <row r="56" spans="2:16" ht="17.25" customHeight="1" x14ac:dyDescent="0.25">
      <c r="B56" s="114"/>
      <c r="C56" s="194" t="s">
        <v>137</v>
      </c>
      <c r="D56" s="194"/>
      <c r="E56" s="113"/>
      <c r="F56" s="113"/>
      <c r="G56" s="113"/>
      <c r="H56" s="113"/>
      <c r="I56" s="113"/>
      <c r="J56" s="113"/>
      <c r="K56" s="113"/>
      <c r="L56" s="113"/>
      <c r="M56" s="113"/>
      <c r="N56" s="113"/>
      <c r="O56" s="113"/>
      <c r="P56" s="113"/>
    </row>
    <row r="57" spans="2:16" ht="16.5" customHeight="1" x14ac:dyDescent="0.25">
      <c r="B57" s="114"/>
      <c r="C57" s="114" t="s">
        <v>70</v>
      </c>
      <c r="D57" s="28"/>
      <c r="E57" s="113"/>
      <c r="F57" s="113"/>
      <c r="G57" s="113"/>
      <c r="H57" s="113"/>
      <c r="I57" s="113"/>
      <c r="J57" s="113"/>
      <c r="K57" s="113"/>
      <c r="L57" s="113"/>
      <c r="M57" s="113"/>
      <c r="N57" s="113"/>
      <c r="O57" s="113"/>
      <c r="P57" s="113"/>
    </row>
    <row r="58" spans="2:16" ht="17.25" customHeight="1" x14ac:dyDescent="0.25">
      <c r="B58" s="114"/>
      <c r="C58" s="114" t="s">
        <v>66</v>
      </c>
      <c r="D58" s="28"/>
    </row>
    <row r="59" spans="2:16" ht="17.25" customHeight="1" x14ac:dyDescent="0.2">
      <c r="B59" s="28"/>
      <c r="C59" s="194" t="s">
        <v>101</v>
      </c>
      <c r="D59" s="194"/>
      <c r="E59" s="115"/>
    </row>
    <row r="60" spans="2:16" ht="13.15" customHeight="1" x14ac:dyDescent="0.2">
      <c r="C60" s="116"/>
      <c r="D60" s="116"/>
    </row>
  </sheetData>
  <sheetProtection algorithmName="SHA-512" hashValue="NdIPv96RYCzOU+Ecy3Z1FyaGP19W+9bhaL8HscJNhk0ZA1Y5rOBWb47vjzkpcijCi0WRt+KlOrOSCjIYzj7ohw==" saltValue="ya6qfp1Tck+EO67Y01Ycqg==" spinCount="100000" sheet="1" formatCells="0" formatColumns="0" formatRows="0"/>
  <dataConsolidate/>
  <phoneticPr fontId="24" type="noConversion"/>
  <conditionalFormatting sqref="E38:E39 E41:E42 E28:E29 E31:E35 G28:G29 G31:G34 I28:I29 I31:I34 E35:F35 E44 E47:F48">
    <cfRule type="cellIs" dxfId="91" priority="85" stopIfTrue="1" operator="lessThan">
      <formula>0</formula>
    </cfRule>
  </conditionalFormatting>
  <conditionalFormatting sqref="K28:K29 M28:M29 M31:M34 O28:O29 O31:O34 K31:K34">
    <cfRule type="cellIs" dxfId="90" priority="54" stopIfTrue="1" operator="lessThan">
      <formula>0</formula>
    </cfRule>
  </conditionalFormatting>
  <conditionalFormatting sqref="G35:H35">
    <cfRule type="cellIs" dxfId="89" priority="26" stopIfTrue="1" operator="lessThan">
      <formula>0</formula>
    </cfRule>
  </conditionalFormatting>
  <conditionalFormatting sqref="I35:J35">
    <cfRule type="cellIs" dxfId="88" priority="25" stopIfTrue="1" operator="lessThan">
      <formula>0</formula>
    </cfRule>
  </conditionalFormatting>
  <conditionalFormatting sqref="K35:L35">
    <cfRule type="cellIs" dxfId="87" priority="24" stopIfTrue="1" operator="lessThan">
      <formula>0</formula>
    </cfRule>
  </conditionalFormatting>
  <conditionalFormatting sqref="M35:N35">
    <cfRule type="cellIs" dxfId="86" priority="23" stopIfTrue="1" operator="lessThan">
      <formula>0</formula>
    </cfRule>
  </conditionalFormatting>
  <conditionalFormatting sqref="O35:P35">
    <cfRule type="cellIs" dxfId="85" priority="22" stopIfTrue="1" operator="lessThan">
      <formula>0</formula>
    </cfRule>
  </conditionalFormatting>
  <conditionalFormatting sqref="G38:G39 I38:I39 K38:K39 M38:M39 O38:O39">
    <cfRule type="cellIs" dxfId="84" priority="21" stopIfTrue="1" operator="lessThan">
      <formula>0</formula>
    </cfRule>
  </conditionalFormatting>
  <conditionalFormatting sqref="F43">
    <cfRule type="cellIs" dxfId="83" priority="20" stopIfTrue="1" operator="lessThan">
      <formula>0</formula>
    </cfRule>
  </conditionalFormatting>
  <conditionalFormatting sqref="E43">
    <cfRule type="cellIs" dxfId="82" priority="18" stopIfTrue="1" operator="lessThan">
      <formula>0</formula>
    </cfRule>
  </conditionalFormatting>
  <conditionalFormatting sqref="H43 J43 L43 N43">
    <cfRule type="cellIs" dxfId="81" priority="16" stopIfTrue="1" operator="lessThan">
      <formula>0</formula>
    </cfRule>
  </conditionalFormatting>
  <conditionalFormatting sqref="G43 I43 K43 M43 O43">
    <cfRule type="cellIs" dxfId="80" priority="15" stopIfTrue="1" operator="lessThan">
      <formula>0</formula>
    </cfRule>
  </conditionalFormatting>
  <conditionalFormatting sqref="G41:G42 I41:I42 K41:K42 M41:M42 O41:O42">
    <cfRule type="cellIs" dxfId="79" priority="14" stopIfTrue="1" operator="lessThan">
      <formula>0</formula>
    </cfRule>
  </conditionalFormatting>
  <conditionalFormatting sqref="G47:O48">
    <cfRule type="cellIs" dxfId="78" priority="13" stopIfTrue="1" operator="lessThan">
      <formula>0</formula>
    </cfRule>
  </conditionalFormatting>
  <conditionalFormatting sqref="F44">
    <cfRule type="cellIs" dxfId="77" priority="12" stopIfTrue="1" operator="lessThan">
      <formula>0</formula>
    </cfRule>
  </conditionalFormatting>
  <conditionalFormatting sqref="G44">
    <cfRule type="cellIs" dxfId="76" priority="11" stopIfTrue="1" operator="lessThan">
      <formula>0</formula>
    </cfRule>
  </conditionalFormatting>
  <conditionalFormatting sqref="H44">
    <cfRule type="cellIs" dxfId="75" priority="10" stopIfTrue="1" operator="lessThan">
      <formula>0</formula>
    </cfRule>
  </conditionalFormatting>
  <conditionalFormatting sqref="I44">
    <cfRule type="cellIs" dxfId="74" priority="9" stopIfTrue="1" operator="lessThan">
      <formula>0</formula>
    </cfRule>
  </conditionalFormatting>
  <conditionalFormatting sqref="J44">
    <cfRule type="cellIs" dxfId="73" priority="8" stopIfTrue="1" operator="lessThan">
      <formula>0</formula>
    </cfRule>
  </conditionalFormatting>
  <conditionalFormatting sqref="K44">
    <cfRule type="cellIs" dxfId="72" priority="7" stopIfTrue="1" operator="lessThan">
      <formula>0</formula>
    </cfRule>
  </conditionalFormatting>
  <conditionalFormatting sqref="L44">
    <cfRule type="cellIs" dxfId="71" priority="6" stopIfTrue="1" operator="lessThan">
      <formula>0</formula>
    </cfRule>
  </conditionalFormatting>
  <conditionalFormatting sqref="M44">
    <cfRule type="cellIs" dxfId="70" priority="5" stopIfTrue="1" operator="lessThan">
      <formula>0</formula>
    </cfRule>
  </conditionalFormatting>
  <conditionalFormatting sqref="N44">
    <cfRule type="cellIs" dxfId="69" priority="4" stopIfTrue="1" operator="lessThan">
      <formula>0</formula>
    </cfRule>
  </conditionalFormatting>
  <conditionalFormatting sqref="O44">
    <cfRule type="cellIs" dxfId="68" priority="3" stopIfTrue="1" operator="lessThan">
      <formula>0</formula>
    </cfRule>
  </conditionalFormatting>
  <conditionalFormatting sqref="P44">
    <cfRule type="cellIs" dxfId="67" priority="2" stopIfTrue="1" operator="lessThan">
      <formula>0</formula>
    </cfRule>
  </conditionalFormatting>
  <conditionalFormatting sqref="P43">
    <cfRule type="cellIs" dxfId="66" priority="1"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P59"/>
  <sheetViews>
    <sheetView topLeftCell="A4" zoomScale="70" zoomScaleNormal="70" workbookViewId="0">
      <pane xSplit="4" ySplit="17" topLeftCell="E21" activePane="bottomRight" state="frozen"/>
      <selection activeCell="A4" sqref="A4"/>
      <selection pane="topRight" activeCell="E4" sqref="E4"/>
      <selection pane="bottomLeft" activeCell="A21" sqref="A21"/>
      <selection pane="bottomRight" activeCell="K29" sqref="K29"/>
    </sheetView>
  </sheetViews>
  <sheetFormatPr defaultColWidth="9.28515625" defaultRowHeight="15" x14ac:dyDescent="0.2"/>
  <cols>
    <col min="1" max="1" width="1.7109375" style="6" customWidth="1"/>
    <col min="2" max="2" width="3.5703125" style="12" customWidth="1"/>
    <col min="3" max="3" width="5.42578125" style="12" customWidth="1"/>
    <col min="4" max="4" width="78" style="12" customWidth="1"/>
    <col min="5" max="5" width="24.140625" style="6" customWidth="1"/>
    <col min="6" max="6" width="27.42578125" style="6" customWidth="1"/>
    <col min="7" max="7" width="17.85546875" style="6" customWidth="1"/>
    <col min="8" max="8" width="25.140625" style="6" customWidth="1"/>
    <col min="9" max="16" width="19.42578125" style="6" customWidth="1"/>
    <col min="17" max="16384" width="9.28515625" style="6"/>
  </cols>
  <sheetData>
    <row r="1" spans="2:16" ht="15.75" x14ac:dyDescent="0.25">
      <c r="B1" s="13" t="s">
        <v>138</v>
      </c>
      <c r="C1" s="11"/>
      <c r="D1" s="11"/>
    </row>
    <row r="2" spans="2:16" ht="15.75" x14ac:dyDescent="0.25">
      <c r="B2" s="13" t="s">
        <v>141</v>
      </c>
      <c r="C2" s="11"/>
      <c r="D2" s="11"/>
    </row>
    <row r="3" spans="2:16" ht="15.75" x14ac:dyDescent="0.25">
      <c r="B3" s="13" t="s">
        <v>60</v>
      </c>
      <c r="C3" s="11"/>
      <c r="D3" s="117"/>
    </row>
    <row r="4" spans="2:16" x14ac:dyDescent="0.2">
      <c r="B4" s="11"/>
      <c r="C4" s="11"/>
      <c r="D4" s="11"/>
    </row>
    <row r="5" spans="2:16" s="5" customFormat="1" ht="15.75" x14ac:dyDescent="0.25">
      <c r="B5" s="25" t="s">
        <v>87</v>
      </c>
      <c r="C5" s="26"/>
      <c r="D5" s="26"/>
      <c r="E5" s="6"/>
      <c r="F5" s="6"/>
      <c r="G5" s="6"/>
      <c r="I5" s="6"/>
      <c r="J5" s="6"/>
      <c r="K5" s="6"/>
      <c r="L5" s="6"/>
      <c r="M5" s="6"/>
      <c r="O5" s="6"/>
      <c r="P5" s="6"/>
    </row>
    <row r="6" spans="2:16" s="5" customFormat="1" ht="15" customHeight="1" x14ac:dyDescent="0.2">
      <c r="B6" s="341"/>
      <c r="C6" s="317"/>
      <c r="D6" s="338">
        <f>'Cover Page'!C7</f>
        <v>0</v>
      </c>
      <c r="E6" s="282"/>
      <c r="F6" s="282"/>
      <c r="G6" s="6"/>
      <c r="H6" s="7"/>
      <c r="K6" s="6"/>
      <c r="L6" s="6"/>
      <c r="M6" s="6"/>
      <c r="N6" s="7"/>
    </row>
    <row r="7" spans="2:16" s="5" customFormat="1" ht="15.75" customHeight="1" x14ac:dyDescent="0.25">
      <c r="B7" s="25" t="s">
        <v>88</v>
      </c>
      <c r="C7" s="26"/>
      <c r="D7" s="26"/>
      <c r="E7" s="282"/>
      <c r="F7" s="282"/>
      <c r="G7" s="6"/>
      <c r="H7" s="6"/>
      <c r="K7" s="6"/>
      <c r="L7" s="6"/>
      <c r="M7" s="6"/>
      <c r="N7" s="6"/>
    </row>
    <row r="8" spans="2:16" s="5" customFormat="1" ht="15" customHeight="1" x14ac:dyDescent="0.2">
      <c r="B8" s="341"/>
      <c r="C8" s="317"/>
      <c r="D8" s="318" t="str">
        <f>'Cover Page'!C8</f>
        <v>INDEPENDENCE AMERICAN INSURANCE COMPANY</v>
      </c>
      <c r="E8" s="282"/>
      <c r="F8" s="282"/>
      <c r="G8" s="6"/>
      <c r="H8" s="7"/>
      <c r="I8" s="6"/>
      <c r="J8" s="6"/>
      <c r="K8" s="6"/>
      <c r="L8" s="6"/>
      <c r="M8" s="6"/>
      <c r="N8" s="7"/>
      <c r="O8" s="6"/>
      <c r="P8" s="6"/>
    </row>
    <row r="9" spans="2:16" s="5" customFormat="1" ht="15.75" customHeight="1" x14ac:dyDescent="0.25">
      <c r="B9" s="32" t="s">
        <v>90</v>
      </c>
      <c r="C9" s="26"/>
      <c r="D9" s="26"/>
      <c r="E9" s="283" t="s">
        <v>124</v>
      </c>
      <c r="F9" s="282"/>
      <c r="I9" s="6"/>
      <c r="J9" s="6"/>
      <c r="O9" s="6"/>
      <c r="P9" s="6"/>
    </row>
    <row r="10" spans="2:16" s="5" customFormat="1" ht="15" customHeight="1" x14ac:dyDescent="0.2">
      <c r="B10" s="341"/>
      <c r="C10" s="317"/>
      <c r="D10" s="319">
        <f>'Cover Page'!C9</f>
        <v>0</v>
      </c>
      <c r="E10" s="282"/>
      <c r="F10" s="282"/>
      <c r="H10" s="7"/>
      <c r="I10" s="6"/>
      <c r="J10" s="6"/>
      <c r="K10" s="6"/>
      <c r="L10" s="6"/>
      <c r="N10" s="7"/>
      <c r="O10" s="6"/>
      <c r="P10" s="6"/>
    </row>
    <row r="11" spans="2:16" s="5" customFormat="1" ht="15.75" customHeight="1" x14ac:dyDescent="0.25">
      <c r="B11" s="32" t="s">
        <v>85</v>
      </c>
      <c r="C11" s="26"/>
      <c r="D11" s="26"/>
      <c r="E11" s="282"/>
      <c r="F11" s="282"/>
      <c r="H11" s="6"/>
      <c r="I11" s="6"/>
      <c r="J11" s="6"/>
      <c r="N11" s="6"/>
      <c r="O11" s="6"/>
      <c r="P11" s="6"/>
    </row>
    <row r="12" spans="2:16" s="5" customFormat="1" x14ac:dyDescent="0.2">
      <c r="B12" s="341"/>
      <c r="C12" s="317"/>
      <c r="D12" s="319" t="str">
        <f>'Cover Page'!C6</f>
        <v>2021</v>
      </c>
      <c r="E12" s="6"/>
      <c r="F12" s="6"/>
      <c r="H12" s="7"/>
      <c r="I12" s="6"/>
      <c r="J12" s="6"/>
      <c r="K12" s="6"/>
      <c r="L12" s="6"/>
      <c r="N12" s="7"/>
      <c r="O12" s="6"/>
      <c r="P12" s="6"/>
    </row>
    <row r="13" spans="2:16" s="5" customFormat="1" x14ac:dyDescent="0.2">
      <c r="B13" s="11"/>
      <c r="C13" s="11"/>
      <c r="D13" s="11"/>
      <c r="G13" s="8"/>
      <c r="H13" s="8"/>
      <c r="I13" s="6"/>
      <c r="J13" s="6"/>
      <c r="M13" s="8"/>
      <c r="N13" s="8"/>
      <c r="O13" s="6"/>
      <c r="P13" s="6"/>
    </row>
    <row r="14" spans="2:16" s="12" customFormat="1" ht="15.75" thickBot="1" x14ac:dyDescent="0.25">
      <c r="B14" s="11"/>
      <c r="C14" s="11"/>
      <c r="D14" s="325"/>
    </row>
    <row r="15" spans="2:16" s="12" customFormat="1" ht="16.5" thickBot="1" x14ac:dyDescent="0.3">
      <c r="B15" s="11"/>
      <c r="C15" s="11"/>
      <c r="D15" s="11"/>
      <c r="E15" s="259"/>
      <c r="F15" s="260"/>
      <c r="G15" s="260" t="s">
        <v>33</v>
      </c>
      <c r="H15" s="260"/>
      <c r="I15" s="260"/>
      <c r="J15" s="260"/>
      <c r="K15" s="259"/>
      <c r="L15" s="260"/>
      <c r="M15" s="260" t="s">
        <v>33</v>
      </c>
      <c r="N15" s="260"/>
      <c r="O15" s="260"/>
      <c r="P15" s="272"/>
    </row>
    <row r="16" spans="2:16" s="12" customFormat="1" ht="16.5" customHeight="1" thickBot="1" x14ac:dyDescent="0.25">
      <c r="B16" s="11"/>
      <c r="C16" s="11"/>
      <c r="D16" s="11"/>
      <c r="E16" s="261"/>
      <c r="F16" s="275"/>
      <c r="G16" s="277" t="s">
        <v>106</v>
      </c>
      <c r="H16" s="275"/>
      <c r="I16" s="275"/>
      <c r="J16" s="276"/>
      <c r="K16" s="262"/>
      <c r="L16" s="263"/>
      <c r="M16" s="264" t="s">
        <v>107</v>
      </c>
      <c r="N16" s="263"/>
      <c r="O16" s="263"/>
      <c r="P16" s="265"/>
    </row>
    <row r="17" spans="2:16" s="12" customFormat="1" ht="16.5" thickBot="1" x14ac:dyDescent="0.3">
      <c r="B17" s="11"/>
      <c r="C17" s="11"/>
      <c r="D17" s="11"/>
      <c r="E17" s="279" t="s">
        <v>8</v>
      </c>
      <c r="F17" s="278"/>
      <c r="G17" s="279"/>
      <c r="H17" s="281" t="s">
        <v>9</v>
      </c>
      <c r="I17" s="270" t="s">
        <v>10</v>
      </c>
      <c r="J17" s="271"/>
      <c r="K17" s="279" t="s">
        <v>8</v>
      </c>
      <c r="L17" s="280"/>
      <c r="M17" s="279" t="s">
        <v>9</v>
      </c>
      <c r="N17" s="280"/>
      <c r="O17" s="270" t="s">
        <v>10</v>
      </c>
      <c r="P17" s="271"/>
    </row>
    <row r="18" spans="2:16" s="12" customFormat="1" x14ac:dyDescent="0.2">
      <c r="B18" s="11"/>
      <c r="C18" s="11"/>
      <c r="D18" s="11"/>
      <c r="E18" s="35" t="s">
        <v>147</v>
      </c>
      <c r="F18" s="36" t="s">
        <v>147</v>
      </c>
      <c r="G18" s="35" t="s">
        <v>147</v>
      </c>
      <c r="H18" s="37" t="s">
        <v>147</v>
      </c>
      <c r="I18" s="35" t="s">
        <v>147</v>
      </c>
      <c r="J18" s="37" t="s">
        <v>147</v>
      </c>
      <c r="K18" s="35" t="s">
        <v>147</v>
      </c>
      <c r="L18" s="37" t="s">
        <v>147</v>
      </c>
      <c r="M18" s="35" t="s">
        <v>147</v>
      </c>
      <c r="N18" s="37" t="s">
        <v>147</v>
      </c>
      <c r="O18" s="35" t="s">
        <v>147</v>
      </c>
      <c r="P18" s="37" t="s">
        <v>147</v>
      </c>
    </row>
    <row r="19" spans="2:16" s="12" customFormat="1" ht="32.25" thickBot="1" x14ac:dyDescent="0.25">
      <c r="B19" s="256"/>
      <c r="C19" s="253"/>
      <c r="D19" s="258" t="s">
        <v>151</v>
      </c>
      <c r="E19" s="38" t="str">
        <f>"12/31/"&amp;""&amp;'Cover Page'!C$6</f>
        <v>12/31/2021</v>
      </c>
      <c r="F19" s="39">
        <f>DATE(YEAR(E19)+0,MONTH(E19)+3,DAY(E19)+0)</f>
        <v>44651</v>
      </c>
      <c r="G19" s="38" t="str">
        <f>"12/31/"&amp;""&amp;'Cover Page'!C$6</f>
        <v>12/31/2021</v>
      </c>
      <c r="H19" s="40">
        <f>DATE(YEAR(G19)+0,MONTH(G19)+3,DAY(G19)+0)</f>
        <v>44651</v>
      </c>
      <c r="I19" s="38" t="str">
        <f>"12/31/"&amp;""&amp;'Cover Page'!C$6</f>
        <v>12/31/2021</v>
      </c>
      <c r="J19" s="40">
        <f>DATE(YEAR(I19)+0,MONTH(I19)+3,DAY(I19)+0)</f>
        <v>44651</v>
      </c>
      <c r="K19" s="38" t="str">
        <f>"12/31/"&amp;""&amp;'Cover Page'!C$6</f>
        <v>12/31/2021</v>
      </c>
      <c r="L19" s="40">
        <f>DATE(YEAR(K19)+0,MONTH(K19)+3,DAY(K19)+0)</f>
        <v>44651</v>
      </c>
      <c r="M19" s="38" t="str">
        <f>"12/31/"&amp;""&amp;'Cover Page'!C$6</f>
        <v>12/31/2021</v>
      </c>
      <c r="N19" s="40">
        <f>DATE(YEAR(M19)+0,MONTH(M19)+3,DAY(M19)+0)</f>
        <v>44651</v>
      </c>
      <c r="O19" s="38" t="str">
        <f>"12/31/"&amp;""&amp;'Cover Page'!C$6</f>
        <v>12/31/2021</v>
      </c>
      <c r="P19" s="40">
        <f>DATE(YEAR(O19)+0,MONTH(O19)+3,DAY(O19)+0)</f>
        <v>44651</v>
      </c>
    </row>
    <row r="20" spans="2:16" s="12" customFormat="1" ht="21" customHeight="1" x14ac:dyDescent="0.2">
      <c r="B20" s="254"/>
      <c r="C20" s="255"/>
      <c r="D20" s="352" t="s">
        <v>149</v>
      </c>
      <c r="E20" s="356">
        <v>1</v>
      </c>
      <c r="F20" s="357">
        <v>2</v>
      </c>
      <c r="G20" s="118">
        <v>3</v>
      </c>
      <c r="H20" s="119">
        <v>4</v>
      </c>
      <c r="I20" s="118">
        <v>5</v>
      </c>
      <c r="J20" s="119">
        <v>6</v>
      </c>
      <c r="K20" s="118">
        <v>7</v>
      </c>
      <c r="L20" s="119">
        <v>8</v>
      </c>
      <c r="M20" s="118">
        <v>9</v>
      </c>
      <c r="N20" s="119">
        <v>10</v>
      </c>
      <c r="O20" s="118">
        <v>11</v>
      </c>
      <c r="P20" s="119">
        <v>12</v>
      </c>
    </row>
    <row r="21" spans="2:16" s="12" customFormat="1" x14ac:dyDescent="0.2">
      <c r="B21" s="46" t="s">
        <v>0</v>
      </c>
      <c r="C21" s="47" t="s">
        <v>64</v>
      </c>
      <c r="D21" s="353"/>
      <c r="E21" s="120"/>
      <c r="F21" s="121"/>
      <c r="G21" s="120"/>
      <c r="H21" s="122"/>
      <c r="I21" s="120"/>
      <c r="J21" s="121"/>
      <c r="K21" s="120"/>
      <c r="L21" s="121"/>
      <c r="M21" s="120"/>
      <c r="N21" s="122"/>
      <c r="O21" s="120"/>
      <c r="P21" s="121"/>
    </row>
    <row r="22" spans="2:16" s="12" customFormat="1" x14ac:dyDescent="0.2">
      <c r="B22" s="53"/>
      <c r="C22" s="54">
        <v>1.1000000000000001</v>
      </c>
      <c r="D22" s="344" t="s">
        <v>15</v>
      </c>
      <c r="E22" s="358"/>
      <c r="F22" s="124"/>
      <c r="G22" s="123"/>
      <c r="H22" s="124"/>
      <c r="I22" s="123"/>
      <c r="J22" s="124"/>
      <c r="K22" s="123">
        <v>346462.74044195167</v>
      </c>
      <c r="L22" s="124">
        <v>369086.8553290873</v>
      </c>
      <c r="M22" s="123"/>
      <c r="N22" s="124"/>
      <c r="O22" s="123"/>
      <c r="P22" s="124"/>
    </row>
    <row r="23" spans="2:16" s="12" customFormat="1" x14ac:dyDescent="0.2">
      <c r="B23" s="53"/>
      <c r="C23" s="54">
        <v>1.2</v>
      </c>
      <c r="D23" s="344" t="s">
        <v>16</v>
      </c>
      <c r="E23" s="123"/>
      <c r="F23" s="124"/>
      <c r="G23" s="123"/>
      <c r="H23" s="124"/>
      <c r="I23" s="123"/>
      <c r="J23" s="124"/>
      <c r="K23" s="123"/>
      <c r="L23" s="124"/>
      <c r="M23" s="123"/>
      <c r="N23" s="124"/>
      <c r="O23" s="123"/>
      <c r="P23" s="124"/>
    </row>
    <row r="24" spans="2:16" s="12" customFormat="1" x14ac:dyDescent="0.2">
      <c r="B24" s="53"/>
      <c r="C24" s="54">
        <v>1.3</v>
      </c>
      <c r="D24" s="344" t="s">
        <v>34</v>
      </c>
      <c r="E24" s="123"/>
      <c r="F24" s="124"/>
      <c r="G24" s="123"/>
      <c r="H24" s="124"/>
      <c r="I24" s="123"/>
      <c r="J24" s="124"/>
      <c r="K24" s="123"/>
      <c r="L24" s="124"/>
      <c r="M24" s="123"/>
      <c r="N24" s="124"/>
      <c r="O24" s="123"/>
      <c r="P24" s="124"/>
    </row>
    <row r="25" spans="2:16" s="12" customFormat="1" x14ac:dyDescent="0.2">
      <c r="B25" s="53"/>
      <c r="C25" s="54">
        <v>1.4</v>
      </c>
      <c r="D25" s="344" t="s">
        <v>17</v>
      </c>
      <c r="E25" s="123"/>
      <c r="F25" s="124"/>
      <c r="G25" s="123"/>
      <c r="H25" s="124"/>
      <c r="I25" s="123"/>
      <c r="J25" s="124"/>
      <c r="K25" s="123"/>
      <c r="L25" s="124"/>
      <c r="M25" s="123"/>
      <c r="N25" s="124"/>
      <c r="O25" s="123"/>
      <c r="P25" s="124"/>
    </row>
    <row r="26" spans="2:16" s="12" customFormat="1" x14ac:dyDescent="0.2">
      <c r="B26" s="125"/>
      <c r="C26" s="126"/>
      <c r="D26" s="354"/>
      <c r="E26" s="127"/>
      <c r="F26" s="128"/>
      <c r="G26" s="127"/>
      <c r="H26" s="129"/>
      <c r="I26" s="127"/>
      <c r="J26" s="128"/>
      <c r="K26" s="127"/>
      <c r="L26" s="128"/>
      <c r="M26" s="127"/>
      <c r="N26" s="129"/>
      <c r="O26" s="127"/>
      <c r="P26" s="128"/>
    </row>
    <row r="27" spans="2:16" s="12" customFormat="1" x14ac:dyDescent="0.2">
      <c r="B27" s="53" t="s">
        <v>1</v>
      </c>
      <c r="C27" s="82" t="s">
        <v>65</v>
      </c>
      <c r="D27" s="344"/>
      <c r="E27" s="130"/>
      <c r="F27" s="131"/>
      <c r="G27" s="130"/>
      <c r="H27" s="132"/>
      <c r="I27" s="130"/>
      <c r="J27" s="131"/>
      <c r="K27" s="130"/>
      <c r="L27" s="131"/>
      <c r="M27" s="130"/>
      <c r="N27" s="132"/>
      <c r="O27" s="130"/>
      <c r="P27" s="131"/>
    </row>
    <row r="28" spans="2:16" s="12" customFormat="1" x14ac:dyDescent="0.2">
      <c r="B28" s="53"/>
      <c r="C28" s="54">
        <v>2.1</v>
      </c>
      <c r="D28" s="344" t="s">
        <v>39</v>
      </c>
      <c r="E28" s="130"/>
      <c r="F28" s="131"/>
      <c r="G28" s="130"/>
      <c r="H28" s="132"/>
      <c r="I28" s="130"/>
      <c r="J28" s="131"/>
      <c r="K28" s="130"/>
      <c r="L28" s="131"/>
      <c r="M28" s="130"/>
      <c r="N28" s="132"/>
      <c r="O28" s="130"/>
      <c r="P28" s="131"/>
    </row>
    <row r="29" spans="2:16" s="12" customFormat="1" x14ac:dyDescent="0.2">
      <c r="B29" s="53"/>
      <c r="C29" s="54"/>
      <c r="D29" s="344" t="s">
        <v>55</v>
      </c>
      <c r="E29" s="123"/>
      <c r="F29" s="133"/>
      <c r="G29" s="123"/>
      <c r="H29" s="133"/>
      <c r="I29" s="123"/>
      <c r="J29" s="133"/>
      <c r="K29" s="123">
        <v>99545.029999999984</v>
      </c>
      <c r="L29" s="133"/>
      <c r="M29" s="123"/>
      <c r="N29" s="133"/>
      <c r="O29" s="123"/>
      <c r="P29" s="133"/>
    </row>
    <row r="30" spans="2:16" s="12" customFormat="1" ht="28.5" customHeight="1" x14ac:dyDescent="0.2">
      <c r="B30" s="53"/>
      <c r="C30" s="54"/>
      <c r="D30" s="345" t="s">
        <v>54</v>
      </c>
      <c r="E30" s="134"/>
      <c r="F30" s="124"/>
      <c r="G30" s="134"/>
      <c r="H30" s="124"/>
      <c r="I30" s="134"/>
      <c r="J30" s="124"/>
      <c r="K30" s="134"/>
      <c r="L30" s="124">
        <v>160412.97</v>
      </c>
      <c r="M30" s="134"/>
      <c r="N30" s="124"/>
      <c r="O30" s="134"/>
      <c r="P30" s="124"/>
    </row>
    <row r="31" spans="2:16" s="12" customFormat="1" x14ac:dyDescent="0.2">
      <c r="B31" s="53"/>
      <c r="C31" s="54">
        <v>2.2000000000000002</v>
      </c>
      <c r="D31" s="344" t="s">
        <v>35</v>
      </c>
      <c r="E31" s="130"/>
      <c r="F31" s="131"/>
      <c r="G31" s="130"/>
      <c r="H31" s="132"/>
      <c r="I31" s="130"/>
      <c r="J31" s="131"/>
      <c r="K31" s="130"/>
      <c r="L31" s="131"/>
      <c r="M31" s="130"/>
      <c r="N31" s="132"/>
      <c r="O31" s="130"/>
      <c r="P31" s="131"/>
    </row>
    <row r="32" spans="2:16" s="12" customFormat="1" ht="30" x14ac:dyDescent="0.2">
      <c r="B32" s="53"/>
      <c r="C32" s="54"/>
      <c r="D32" s="345" t="s">
        <v>51</v>
      </c>
      <c r="E32" s="123"/>
      <c r="F32" s="133"/>
      <c r="G32" s="123"/>
      <c r="H32" s="135"/>
      <c r="I32" s="123"/>
      <c r="J32" s="133"/>
      <c r="K32" s="123"/>
      <c r="L32" s="133"/>
      <c r="M32" s="123"/>
      <c r="N32" s="135"/>
      <c r="O32" s="123"/>
      <c r="P32" s="133"/>
    </row>
    <row r="33" spans="2:16" s="12" customFormat="1" ht="30" x14ac:dyDescent="0.2">
      <c r="B33" s="53"/>
      <c r="C33" s="54"/>
      <c r="D33" s="345" t="s">
        <v>44</v>
      </c>
      <c r="E33" s="134"/>
      <c r="F33" s="124"/>
      <c r="G33" s="134"/>
      <c r="H33" s="136"/>
      <c r="I33" s="134"/>
      <c r="J33" s="124"/>
      <c r="K33" s="134"/>
      <c r="L33" s="124"/>
      <c r="M33" s="134"/>
      <c r="N33" s="136"/>
      <c r="O33" s="134"/>
      <c r="P33" s="124"/>
    </row>
    <row r="34" spans="2:16" s="12" customFormat="1" x14ac:dyDescent="0.2">
      <c r="B34" s="53"/>
      <c r="C34" s="54">
        <v>2.2999999999999998</v>
      </c>
      <c r="D34" s="344" t="s">
        <v>28</v>
      </c>
      <c r="E34" s="123"/>
      <c r="F34" s="133"/>
      <c r="G34" s="123"/>
      <c r="H34" s="135"/>
      <c r="I34" s="123"/>
      <c r="J34" s="133"/>
      <c r="K34" s="123"/>
      <c r="L34" s="133"/>
      <c r="M34" s="123"/>
      <c r="N34" s="135"/>
      <c r="O34" s="123"/>
      <c r="P34" s="133"/>
    </row>
    <row r="35" spans="2:16" s="12" customFormat="1" x14ac:dyDescent="0.2">
      <c r="B35" s="53"/>
      <c r="C35" s="54">
        <v>2.4</v>
      </c>
      <c r="D35" s="344" t="s">
        <v>36</v>
      </c>
      <c r="E35" s="130"/>
      <c r="F35" s="131"/>
      <c r="G35" s="130"/>
      <c r="H35" s="132"/>
      <c r="I35" s="130"/>
      <c r="J35" s="131"/>
      <c r="K35" s="130"/>
      <c r="L35" s="131"/>
      <c r="M35" s="130"/>
      <c r="N35" s="132"/>
      <c r="O35" s="130"/>
      <c r="P35" s="131"/>
    </row>
    <row r="36" spans="2:16" s="12" customFormat="1" ht="30" x14ac:dyDescent="0.2">
      <c r="B36" s="53"/>
      <c r="C36" s="54"/>
      <c r="D36" s="345" t="s">
        <v>52</v>
      </c>
      <c r="E36" s="123"/>
      <c r="F36" s="133"/>
      <c r="G36" s="123"/>
      <c r="H36" s="135"/>
      <c r="I36" s="123"/>
      <c r="J36" s="133"/>
      <c r="K36" s="123">
        <v>48318.82208024116</v>
      </c>
      <c r="L36" s="133"/>
      <c r="M36" s="123"/>
      <c r="N36" s="135"/>
      <c r="O36" s="123"/>
      <c r="P36" s="133"/>
    </row>
    <row r="37" spans="2:16" s="12" customFormat="1" ht="30" x14ac:dyDescent="0.2">
      <c r="B37" s="53"/>
      <c r="C37" s="54"/>
      <c r="D37" s="345" t="s">
        <v>43</v>
      </c>
      <c r="E37" s="134"/>
      <c r="F37" s="124"/>
      <c r="G37" s="134"/>
      <c r="H37" s="136"/>
      <c r="I37" s="134"/>
      <c r="J37" s="124"/>
      <c r="K37" s="134"/>
      <c r="L37" s="124">
        <v>4044.5131000000001</v>
      </c>
      <c r="M37" s="134"/>
      <c r="N37" s="136"/>
      <c r="O37" s="134"/>
      <c r="P37" s="124"/>
    </row>
    <row r="38" spans="2:16" s="12" customFormat="1" x14ac:dyDescent="0.2">
      <c r="B38" s="53"/>
      <c r="C38" s="54">
        <v>2.5</v>
      </c>
      <c r="D38" s="344" t="s">
        <v>29</v>
      </c>
      <c r="E38" s="123"/>
      <c r="F38" s="133"/>
      <c r="G38" s="123"/>
      <c r="H38" s="135"/>
      <c r="I38" s="123"/>
      <c r="J38" s="133"/>
      <c r="K38" s="123"/>
      <c r="L38" s="133"/>
      <c r="M38" s="123"/>
      <c r="N38" s="135"/>
      <c r="O38" s="123"/>
      <c r="P38" s="133"/>
    </row>
    <row r="39" spans="2:16" s="12" customFormat="1" x14ac:dyDescent="0.2">
      <c r="B39" s="53"/>
      <c r="C39" s="54">
        <v>2.6</v>
      </c>
      <c r="D39" s="344" t="s">
        <v>31</v>
      </c>
      <c r="E39" s="130"/>
      <c r="F39" s="131"/>
      <c r="G39" s="130"/>
      <c r="H39" s="132"/>
      <c r="I39" s="130"/>
      <c r="J39" s="131"/>
      <c r="K39" s="130"/>
      <c r="L39" s="131"/>
      <c r="M39" s="130"/>
      <c r="N39" s="132"/>
      <c r="O39" s="130"/>
      <c r="P39" s="131"/>
    </row>
    <row r="40" spans="2:16" s="12" customFormat="1" ht="28.5" customHeight="1" x14ac:dyDescent="0.2">
      <c r="B40" s="53"/>
      <c r="C40" s="54"/>
      <c r="D40" s="345" t="s">
        <v>112</v>
      </c>
      <c r="E40" s="123"/>
      <c r="F40" s="133"/>
      <c r="G40" s="123"/>
      <c r="H40" s="135"/>
      <c r="I40" s="123"/>
      <c r="J40" s="133"/>
      <c r="K40" s="123"/>
      <c r="L40" s="133"/>
      <c r="M40" s="123"/>
      <c r="N40" s="135"/>
      <c r="O40" s="123"/>
      <c r="P40" s="133"/>
    </row>
    <row r="41" spans="2:16" s="12" customFormat="1" ht="27.95" customHeight="1" x14ac:dyDescent="0.2">
      <c r="B41" s="53"/>
      <c r="C41" s="54"/>
      <c r="D41" s="345" t="s">
        <v>113</v>
      </c>
      <c r="E41" s="134"/>
      <c r="F41" s="124"/>
      <c r="G41" s="134"/>
      <c r="H41" s="136"/>
      <c r="I41" s="134"/>
      <c r="J41" s="124"/>
      <c r="K41" s="134"/>
      <c r="L41" s="124"/>
      <c r="M41" s="134"/>
      <c r="N41" s="136"/>
      <c r="O41" s="134"/>
      <c r="P41" s="124"/>
    </row>
    <row r="42" spans="2:16" s="12" customFormat="1" x14ac:dyDescent="0.2">
      <c r="B42" s="53"/>
      <c r="C42" s="54">
        <v>2.7</v>
      </c>
      <c r="D42" s="344" t="s">
        <v>37</v>
      </c>
      <c r="E42" s="130"/>
      <c r="F42" s="131"/>
      <c r="G42" s="130"/>
      <c r="H42" s="132"/>
      <c r="I42" s="130"/>
      <c r="J42" s="131"/>
      <c r="K42" s="130"/>
      <c r="L42" s="131"/>
      <c r="M42" s="130"/>
      <c r="N42" s="132"/>
      <c r="O42" s="130"/>
      <c r="P42" s="131"/>
    </row>
    <row r="43" spans="2:16" s="12" customFormat="1" x14ac:dyDescent="0.2">
      <c r="B43" s="53"/>
      <c r="C43" s="54"/>
      <c r="D43" s="345" t="s">
        <v>114</v>
      </c>
      <c r="E43" s="123"/>
      <c r="F43" s="133"/>
      <c r="G43" s="123"/>
      <c r="H43" s="135"/>
      <c r="I43" s="123"/>
      <c r="J43" s="133"/>
      <c r="K43" s="123"/>
      <c r="L43" s="133"/>
      <c r="M43" s="123"/>
      <c r="N43" s="135"/>
      <c r="O43" s="123"/>
      <c r="P43" s="133"/>
    </row>
    <row r="44" spans="2:16" s="12" customFormat="1" ht="30" x14ac:dyDescent="0.2">
      <c r="B44" s="53"/>
      <c r="C44" s="54"/>
      <c r="D44" s="345" t="s">
        <v>115</v>
      </c>
      <c r="E44" s="134"/>
      <c r="F44" s="124"/>
      <c r="G44" s="134"/>
      <c r="H44" s="136"/>
      <c r="I44" s="134"/>
      <c r="J44" s="124"/>
      <c r="K44" s="134"/>
      <c r="L44" s="124"/>
      <c r="M44" s="134"/>
      <c r="N44" s="136"/>
      <c r="O44" s="134"/>
      <c r="P44" s="124"/>
    </row>
    <row r="45" spans="2:16" s="12" customFormat="1" x14ac:dyDescent="0.2">
      <c r="B45" s="53"/>
      <c r="C45" s="137" t="s">
        <v>116</v>
      </c>
      <c r="D45" s="344" t="s">
        <v>30</v>
      </c>
      <c r="E45" s="123"/>
      <c r="F45" s="138"/>
      <c r="G45" s="123"/>
      <c r="H45" s="139"/>
      <c r="I45" s="123"/>
      <c r="J45" s="138"/>
      <c r="K45" s="123"/>
      <c r="L45" s="138"/>
      <c r="M45" s="123"/>
      <c r="N45" s="139"/>
      <c r="O45" s="123"/>
      <c r="P45" s="138"/>
    </row>
    <row r="46" spans="2:16" s="12" customFormat="1" x14ac:dyDescent="0.2">
      <c r="B46" s="53"/>
      <c r="C46" s="54">
        <v>2.9</v>
      </c>
      <c r="D46" s="344" t="s">
        <v>100</v>
      </c>
      <c r="E46" s="130"/>
      <c r="F46" s="140"/>
      <c r="G46" s="130"/>
      <c r="H46" s="141"/>
      <c r="I46" s="130"/>
      <c r="J46" s="140"/>
      <c r="K46" s="130"/>
      <c r="L46" s="140"/>
      <c r="M46" s="130"/>
      <c r="N46" s="141"/>
      <c r="O46" s="130"/>
      <c r="P46" s="140"/>
    </row>
    <row r="47" spans="2:16" s="12" customFormat="1" x14ac:dyDescent="0.2">
      <c r="B47" s="53"/>
      <c r="C47" s="54"/>
      <c r="D47" s="345" t="s">
        <v>117</v>
      </c>
      <c r="E47" s="123"/>
      <c r="F47" s="142"/>
      <c r="G47" s="123"/>
      <c r="H47" s="143"/>
      <c r="I47" s="123"/>
      <c r="J47" s="142"/>
      <c r="K47" s="123"/>
      <c r="L47" s="142"/>
      <c r="M47" s="123"/>
      <c r="N47" s="143"/>
      <c r="O47" s="123"/>
      <c r="P47" s="142"/>
    </row>
    <row r="48" spans="2:16" s="12" customFormat="1" x14ac:dyDescent="0.2">
      <c r="B48" s="53"/>
      <c r="C48" s="54"/>
      <c r="D48" s="344" t="s">
        <v>118</v>
      </c>
      <c r="E48" s="123"/>
      <c r="F48" s="142"/>
      <c r="G48" s="123"/>
      <c r="H48" s="143"/>
      <c r="I48" s="123"/>
      <c r="J48" s="142"/>
      <c r="K48" s="123"/>
      <c r="L48" s="142"/>
      <c r="M48" s="123"/>
      <c r="N48" s="143"/>
      <c r="O48" s="123"/>
      <c r="P48" s="142"/>
    </row>
    <row r="49" spans="1:16" s="12" customFormat="1" x14ac:dyDescent="0.2">
      <c r="B49" s="53"/>
      <c r="C49" s="54"/>
      <c r="D49" s="344" t="s">
        <v>119</v>
      </c>
      <c r="E49" s="123"/>
      <c r="F49" s="138"/>
      <c r="G49" s="123"/>
      <c r="H49" s="139"/>
      <c r="I49" s="123"/>
      <c r="J49" s="138"/>
      <c r="K49" s="123"/>
      <c r="L49" s="138"/>
      <c r="M49" s="123"/>
      <c r="N49" s="139"/>
      <c r="O49" s="123"/>
      <c r="P49" s="138"/>
    </row>
    <row r="50" spans="1:16" s="12" customFormat="1" x14ac:dyDescent="0.2">
      <c r="B50" s="53"/>
      <c r="C50" s="144" t="s">
        <v>14</v>
      </c>
      <c r="D50" s="344" t="s">
        <v>26</v>
      </c>
      <c r="E50" s="123"/>
      <c r="F50" s="124"/>
      <c r="G50" s="123"/>
      <c r="H50" s="136"/>
      <c r="I50" s="123"/>
      <c r="J50" s="124"/>
      <c r="K50" s="123"/>
      <c r="L50" s="124"/>
      <c r="M50" s="123"/>
      <c r="N50" s="136"/>
      <c r="O50" s="123"/>
      <c r="P50" s="124"/>
    </row>
    <row r="51" spans="1:16" s="12" customFormat="1" x14ac:dyDescent="0.2">
      <c r="A51" s="145"/>
      <c r="B51" s="53"/>
      <c r="C51" s="144" t="s">
        <v>120</v>
      </c>
      <c r="D51" s="345" t="s">
        <v>49</v>
      </c>
      <c r="E51" s="78">
        <f>E29+E32-E34+E36-E38+E40+E43-E45+E47+E48-E49+E50</f>
        <v>0</v>
      </c>
      <c r="F51" s="79">
        <f>F30+F33+F37+F41+F44+F47+F48+F50</f>
        <v>0</v>
      </c>
      <c r="G51" s="78">
        <f>G29+G32-G34+G36-G38+G40+G43-G45+G47+G48-G49+G50</f>
        <v>0</v>
      </c>
      <c r="H51" s="79">
        <f>H30+H33+H37+H41+H44+H47+H48+H50</f>
        <v>0</v>
      </c>
      <c r="I51" s="78">
        <f>I29+I32-I34+I36-I38+I40+I43-I45+I47+I48-I49+I50</f>
        <v>0</v>
      </c>
      <c r="J51" s="79">
        <f>J30+J33+J37+J41+J44+J47+J48+J50</f>
        <v>0</v>
      </c>
      <c r="K51" s="78">
        <f>K29+K32-K34+K36-K38+K40+K43-K45+K47+K48-K49+K50</f>
        <v>147863.85208024114</v>
      </c>
      <c r="L51" s="79">
        <f>L30+L33+L37+L41+L44+L47+L48+L50</f>
        <v>164457.48310000001</v>
      </c>
      <c r="M51" s="78">
        <f>M29+M32-M34+M36-M38+M40+M43-M45+M47+M48-M49+M50</f>
        <v>0</v>
      </c>
      <c r="N51" s="79">
        <f>N30+N33+N37+N41+N44+N47+N48+N50</f>
        <v>0</v>
      </c>
      <c r="O51" s="78">
        <f>O29+O32-O34+O36-O38+O40+O43-O45+O47+O48-O49+O50</f>
        <v>0</v>
      </c>
      <c r="P51" s="79">
        <f>P30+P33+P37+P41+P44+P47+P48+P50</f>
        <v>0</v>
      </c>
    </row>
    <row r="52" spans="1:16" s="12" customFormat="1" ht="15.75" thickBot="1" x14ac:dyDescent="0.25">
      <c r="B52" s="125"/>
      <c r="C52" s="95"/>
      <c r="D52" s="355"/>
      <c r="E52" s="146"/>
      <c r="F52" s="147"/>
      <c r="G52" s="146"/>
      <c r="H52" s="148"/>
      <c r="I52" s="146"/>
      <c r="J52" s="147"/>
      <c r="K52" s="146"/>
      <c r="L52" s="147"/>
      <c r="M52" s="146"/>
      <c r="N52" s="148"/>
      <c r="O52" s="146"/>
      <c r="P52" s="147"/>
    </row>
    <row r="53" spans="1:16" s="12" customFormat="1" x14ac:dyDescent="0.2">
      <c r="B53" s="11"/>
      <c r="C53" s="11"/>
      <c r="D53" s="11"/>
    </row>
    <row r="54" spans="1:16" s="12" customFormat="1" ht="15.75" x14ac:dyDescent="0.25">
      <c r="B54" s="114"/>
      <c r="C54" s="114" t="s">
        <v>61</v>
      </c>
      <c r="D54" s="114"/>
    </row>
    <row r="55" spans="1:16" s="12" customFormat="1" ht="13.15" customHeight="1" x14ac:dyDescent="0.25">
      <c r="B55" s="114"/>
      <c r="C55" s="114"/>
      <c r="D55" s="149" t="s">
        <v>137</v>
      </c>
    </row>
    <row r="56" spans="1:16" s="12" customFormat="1" ht="15.75" x14ac:dyDescent="0.25">
      <c r="B56" s="114"/>
      <c r="C56" s="114"/>
      <c r="D56" s="114" t="s">
        <v>71</v>
      </c>
    </row>
    <row r="57" spans="1:16" s="12" customFormat="1" ht="13.15" customHeight="1" x14ac:dyDescent="0.25">
      <c r="B57" s="114"/>
      <c r="C57" s="114"/>
      <c r="D57" s="114" t="s">
        <v>66</v>
      </c>
      <c r="E57" s="150"/>
    </row>
    <row r="58" spans="1:16" s="12" customFormat="1" ht="13.15" customHeight="1" x14ac:dyDescent="0.2">
      <c r="B58" s="11"/>
      <c r="C58" s="28"/>
      <c r="D58" s="149" t="s">
        <v>101</v>
      </c>
    </row>
    <row r="59" spans="1:16" s="12" customFormat="1" ht="13.15" customHeight="1" x14ac:dyDescent="0.2">
      <c r="C59" s="116"/>
      <c r="D59" s="116"/>
    </row>
  </sheetData>
  <sheetProtection algorithmName="SHA-512" hashValue="dPQ7SiHgPTsZH9zvVYEsqXDJ1bU9k0wsVdG49OvBC6rsNnMag8BOdkg/G0FU+hdEjKTHggCLQejDeoLRq9CrbQ==" saltValue="G2l7NlohPFBfXAuI9yZZww==" spinCount="100000" sheet="1" formatCells="0" formatColumns="0" formatRows="0"/>
  <dataConsolidate/>
  <conditionalFormatting sqref="I49 I45 G45 G49 E45 E49 E40 G40 I40 E29 I38 G38 E38 E34 G34 I34 F41 F30 H41 J41 E32 G32 I32 E36 G36 I36 F33 H33 J33 F37 H37 J37 F44 H44 J44 E22:E25 E47:P48 E43:P43 E50:P50">
    <cfRule type="cellIs" dxfId="65" priority="125" stopIfTrue="1" operator="lessThan">
      <formula>0</formula>
    </cfRule>
  </conditionalFormatting>
  <conditionalFormatting sqref="O49 O45 M45 M49 K45 K49 K40 M40 O40 O38 M38 K38 K34 M34 O34 L41 N41 P41 K32 M32 O32 K36 M36 O36 L33 N33 P33 L37 N37 P37 L44 N44 P44">
    <cfRule type="cellIs" dxfId="64" priority="49" stopIfTrue="1" operator="lessThan">
      <formula>0</formula>
    </cfRule>
  </conditionalFormatting>
  <conditionalFormatting sqref="G22:G25">
    <cfRule type="cellIs" dxfId="63" priority="46" stopIfTrue="1" operator="lessThan">
      <formula>0</formula>
    </cfRule>
  </conditionalFormatting>
  <conditionalFormatting sqref="I22:I25">
    <cfRule type="cellIs" dxfId="62" priority="45" stopIfTrue="1" operator="lessThan">
      <formula>0</formula>
    </cfRule>
  </conditionalFormatting>
  <conditionalFormatting sqref="K22:K25">
    <cfRule type="cellIs" dxfId="61" priority="44" stopIfTrue="1" operator="lessThan">
      <formula>0</formula>
    </cfRule>
  </conditionalFormatting>
  <conditionalFormatting sqref="M22:M25">
    <cfRule type="cellIs" dxfId="60" priority="43" stopIfTrue="1" operator="lessThan">
      <formula>0</formula>
    </cfRule>
  </conditionalFormatting>
  <conditionalFormatting sqref="O22:O25">
    <cfRule type="cellIs" dxfId="59" priority="42" stopIfTrue="1" operator="lessThan">
      <formula>0</formula>
    </cfRule>
  </conditionalFormatting>
  <conditionalFormatting sqref="G29 H30">
    <cfRule type="cellIs" dxfId="58" priority="41" stopIfTrue="1" operator="lessThan">
      <formula>0</formula>
    </cfRule>
  </conditionalFormatting>
  <conditionalFormatting sqref="I29 J30">
    <cfRule type="cellIs" dxfId="57" priority="40" stopIfTrue="1" operator="lessThan">
      <formula>0</formula>
    </cfRule>
  </conditionalFormatting>
  <conditionalFormatting sqref="K29 L30">
    <cfRule type="cellIs" dxfId="56" priority="39" stopIfTrue="1" operator="lessThan">
      <formula>0</formula>
    </cfRule>
  </conditionalFormatting>
  <conditionalFormatting sqref="M29 N30">
    <cfRule type="cellIs" dxfId="55" priority="38" stopIfTrue="1" operator="lessThan">
      <formula>0</formula>
    </cfRule>
  </conditionalFormatting>
  <conditionalFormatting sqref="O29 P30">
    <cfRule type="cellIs" dxfId="54" priority="37" stopIfTrue="1" operator="lessThan">
      <formula>0</formula>
    </cfRule>
  </conditionalFormatting>
  <conditionalFormatting sqref="F22">
    <cfRule type="cellIs" dxfId="53" priority="36" stopIfTrue="1" operator="lessThan">
      <formula>0</formula>
    </cfRule>
  </conditionalFormatting>
  <conditionalFormatting sqref="F23">
    <cfRule type="cellIs" dxfId="52" priority="35" stopIfTrue="1" operator="lessThan">
      <formula>0</formula>
    </cfRule>
  </conditionalFormatting>
  <conditionalFormatting sqref="F24">
    <cfRule type="cellIs" dxfId="51" priority="34" stopIfTrue="1" operator="lessThan">
      <formula>0</formula>
    </cfRule>
  </conditionalFormatting>
  <conditionalFormatting sqref="F25">
    <cfRule type="cellIs" dxfId="50" priority="33" stopIfTrue="1" operator="lessThan">
      <formula>0</formula>
    </cfRule>
  </conditionalFormatting>
  <conditionalFormatting sqref="H22">
    <cfRule type="cellIs" dxfId="49" priority="32" stopIfTrue="1" operator="lessThan">
      <formula>0</formula>
    </cfRule>
  </conditionalFormatting>
  <conditionalFormatting sqref="H23">
    <cfRule type="cellIs" dxfId="48" priority="31" stopIfTrue="1" operator="lessThan">
      <formula>0</formula>
    </cfRule>
  </conditionalFormatting>
  <conditionalFormatting sqref="H24">
    <cfRule type="cellIs" dxfId="47" priority="30" stopIfTrue="1" operator="lessThan">
      <formula>0</formula>
    </cfRule>
  </conditionalFormatting>
  <conditionalFormatting sqref="H25">
    <cfRule type="cellIs" dxfId="46" priority="29" stopIfTrue="1" operator="lessThan">
      <formula>0</formula>
    </cfRule>
  </conditionalFormatting>
  <conditionalFormatting sqref="J22">
    <cfRule type="cellIs" dxfId="45" priority="28" stopIfTrue="1" operator="lessThan">
      <formula>0</formula>
    </cfRule>
  </conditionalFormatting>
  <conditionalFormatting sqref="J23">
    <cfRule type="cellIs" dxfId="44" priority="27" stopIfTrue="1" operator="lessThan">
      <formula>0</formula>
    </cfRule>
  </conditionalFormatting>
  <conditionalFormatting sqref="J24">
    <cfRule type="cellIs" dxfId="43" priority="26" stopIfTrue="1" operator="lessThan">
      <formula>0</formula>
    </cfRule>
  </conditionalFormatting>
  <conditionalFormatting sqref="J25">
    <cfRule type="cellIs" dxfId="42" priority="25" stopIfTrue="1" operator="lessThan">
      <formula>0</formula>
    </cfRule>
  </conditionalFormatting>
  <conditionalFormatting sqref="E51">
    <cfRule type="cellIs" dxfId="41" priority="24" stopIfTrue="1" operator="lessThan">
      <formula>0</formula>
    </cfRule>
  </conditionalFormatting>
  <conditionalFormatting sqref="F51">
    <cfRule type="cellIs" dxfId="40" priority="23" stopIfTrue="1" operator="lessThan">
      <formula>0</formula>
    </cfRule>
  </conditionalFormatting>
  <conditionalFormatting sqref="L22">
    <cfRule type="cellIs" dxfId="39" priority="22" stopIfTrue="1" operator="lessThan">
      <formula>0</formula>
    </cfRule>
  </conditionalFormatting>
  <conditionalFormatting sqref="L23">
    <cfRule type="cellIs" dxfId="38" priority="21" stopIfTrue="1" operator="lessThan">
      <formula>0</formula>
    </cfRule>
  </conditionalFormatting>
  <conditionalFormatting sqref="L24">
    <cfRule type="cellIs" dxfId="37" priority="20" stopIfTrue="1" operator="lessThan">
      <formula>0</formula>
    </cfRule>
  </conditionalFormatting>
  <conditionalFormatting sqref="L25">
    <cfRule type="cellIs" dxfId="36" priority="19" stopIfTrue="1" operator="lessThan">
      <formula>0</formula>
    </cfRule>
  </conditionalFormatting>
  <conditionalFormatting sqref="N22">
    <cfRule type="cellIs" dxfId="35" priority="18" stopIfTrue="1" operator="lessThan">
      <formula>0</formula>
    </cfRule>
  </conditionalFormatting>
  <conditionalFormatting sqref="N23">
    <cfRule type="cellIs" dxfId="34" priority="17" stopIfTrue="1" operator="lessThan">
      <formula>0</formula>
    </cfRule>
  </conditionalFormatting>
  <conditionalFormatting sqref="N24">
    <cfRule type="cellIs" dxfId="33" priority="16" stopIfTrue="1" operator="lessThan">
      <formula>0</formula>
    </cfRule>
  </conditionalFormatting>
  <conditionalFormatting sqref="N25">
    <cfRule type="cellIs" dxfId="32" priority="15" stopIfTrue="1" operator="lessThan">
      <formula>0</formula>
    </cfRule>
  </conditionalFormatting>
  <conditionalFormatting sqref="P22">
    <cfRule type="cellIs" dxfId="31" priority="14" stopIfTrue="1" operator="lessThan">
      <formula>0</formula>
    </cfRule>
  </conditionalFormatting>
  <conditionalFormatting sqref="P23">
    <cfRule type="cellIs" dxfId="30" priority="13" stopIfTrue="1" operator="lessThan">
      <formula>0</formula>
    </cfRule>
  </conditionalFormatting>
  <conditionalFormatting sqref="P24">
    <cfRule type="cellIs" dxfId="29" priority="12" stopIfTrue="1" operator="lessThan">
      <formula>0</formula>
    </cfRule>
  </conditionalFormatting>
  <conditionalFormatting sqref="P25">
    <cfRule type="cellIs" dxfId="28" priority="11" stopIfTrue="1" operator="lessThan">
      <formula>0</formula>
    </cfRule>
  </conditionalFormatting>
  <conditionalFormatting sqref="G51">
    <cfRule type="cellIs" dxfId="27" priority="10" stopIfTrue="1" operator="lessThan">
      <formula>0</formula>
    </cfRule>
  </conditionalFormatting>
  <conditionalFormatting sqref="H51">
    <cfRule type="cellIs" dxfId="26" priority="9" stopIfTrue="1" operator="lessThan">
      <formula>0</formula>
    </cfRule>
  </conditionalFormatting>
  <conditionalFormatting sqref="I51">
    <cfRule type="cellIs" dxfId="25" priority="8" stopIfTrue="1" operator="lessThan">
      <formula>0</formula>
    </cfRule>
  </conditionalFormatting>
  <conditionalFormatting sqref="J51">
    <cfRule type="cellIs" dxfId="24" priority="7" stopIfTrue="1" operator="lessThan">
      <formula>0</formula>
    </cfRule>
  </conditionalFormatting>
  <conditionalFormatting sqref="K51">
    <cfRule type="cellIs" dxfId="23" priority="6" stopIfTrue="1" operator="lessThan">
      <formula>0</formula>
    </cfRule>
  </conditionalFormatting>
  <conditionalFormatting sqref="L51">
    <cfRule type="cellIs" dxfId="22" priority="5" stopIfTrue="1" operator="lessThan">
      <formula>0</formula>
    </cfRule>
  </conditionalFormatting>
  <conditionalFormatting sqref="M51">
    <cfRule type="cellIs" dxfId="21" priority="4" stopIfTrue="1" operator="lessThan">
      <formula>0</formula>
    </cfRule>
  </conditionalFormatting>
  <conditionalFormatting sqref="N51">
    <cfRule type="cellIs" dxfId="20" priority="3" stopIfTrue="1" operator="lessThan">
      <formula>0</formula>
    </cfRule>
  </conditionalFormatting>
  <conditionalFormatting sqref="O51">
    <cfRule type="cellIs" dxfId="19" priority="2" stopIfTrue="1" operator="lessThan">
      <formula>0</formula>
    </cfRule>
  </conditionalFormatting>
  <conditionalFormatting sqref="P51">
    <cfRule type="cellIs" dxfId="18" priority="1"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B1:D87"/>
  <sheetViews>
    <sheetView topLeftCell="A22" zoomScale="70" zoomScaleNormal="70" workbookViewId="0">
      <selection activeCell="B76" sqref="B76"/>
    </sheetView>
  </sheetViews>
  <sheetFormatPr defaultRowHeight="15" x14ac:dyDescent="0.2"/>
  <cols>
    <col min="1" max="1" width="1.85546875" customWidth="1"/>
    <col min="2" max="2" width="69.85546875" style="11" customWidth="1"/>
    <col min="3" max="3" width="18.5703125" customWidth="1"/>
    <col min="4" max="4" width="59.28515625" bestFit="1" customWidth="1"/>
  </cols>
  <sheetData>
    <row r="1" spans="2:4" ht="15.75" x14ac:dyDescent="0.25">
      <c r="B1" s="13" t="s">
        <v>138</v>
      </c>
    </row>
    <row r="2" spans="2:4" ht="15.75" x14ac:dyDescent="0.25">
      <c r="B2" s="13" t="s">
        <v>142</v>
      </c>
    </row>
    <row r="3" spans="2:4" ht="15.75" x14ac:dyDescent="0.25">
      <c r="B3" s="13" t="s">
        <v>99</v>
      </c>
    </row>
    <row r="5" spans="2:4" ht="15.75" x14ac:dyDescent="0.25">
      <c r="B5" s="25" t="s">
        <v>87</v>
      </c>
    </row>
    <row r="6" spans="2:4" ht="18.75" customHeight="1" x14ac:dyDescent="0.2">
      <c r="B6" s="151">
        <f>'Cover Page'!C7</f>
        <v>0</v>
      </c>
      <c r="D6" s="288" t="s">
        <v>125</v>
      </c>
    </row>
    <row r="7" spans="2:4" ht="15.75" customHeight="1" x14ac:dyDescent="0.25">
      <c r="B7" s="25" t="s">
        <v>88</v>
      </c>
    </row>
    <row r="8" spans="2:4" ht="15" customHeight="1" x14ac:dyDescent="0.2">
      <c r="B8" s="152" t="str">
        <f>'Cover Page'!C8</f>
        <v>INDEPENDENCE AMERICAN INSURANCE COMPANY</v>
      </c>
    </row>
    <row r="9" spans="2:4" ht="15.75" customHeight="1" x14ac:dyDescent="0.25">
      <c r="B9" s="32" t="s">
        <v>90</v>
      </c>
    </row>
    <row r="10" spans="2:4" ht="15" customHeight="1" x14ac:dyDescent="0.2">
      <c r="B10" s="152">
        <f>'Cover Page'!C9</f>
        <v>0</v>
      </c>
    </row>
    <row r="11" spans="2:4" ht="15.75" x14ac:dyDescent="0.25">
      <c r="B11" s="32" t="s">
        <v>85</v>
      </c>
    </row>
    <row r="12" spans="2:4" x14ac:dyDescent="0.2">
      <c r="B12" s="152" t="str">
        <f>'Cover Page'!C6</f>
        <v>2021</v>
      </c>
    </row>
    <row r="14" spans="2:4" ht="15.75" thickBot="1" x14ac:dyDescent="0.25"/>
    <row r="15" spans="2:4" s="11" customFormat="1" ht="16.5" thickBot="1" x14ac:dyDescent="0.3">
      <c r="B15" s="153" t="s">
        <v>74</v>
      </c>
      <c r="C15" s="160" t="s">
        <v>75</v>
      </c>
      <c r="D15" s="327" t="s">
        <v>76</v>
      </c>
    </row>
    <row r="16" spans="2:4" s="162" customFormat="1" ht="16.5" thickBot="1" x14ac:dyDescent="0.3">
      <c r="B16" s="154">
        <v>1</v>
      </c>
      <c r="C16" s="161">
        <v>2</v>
      </c>
      <c r="D16" s="326">
        <v>3</v>
      </c>
    </row>
    <row r="17" spans="2:4" s="11" customFormat="1" ht="15.75" x14ac:dyDescent="0.25">
      <c r="B17" s="155" t="s">
        <v>77</v>
      </c>
      <c r="C17" s="163"/>
      <c r="D17" s="286"/>
    </row>
    <row r="18" spans="2:4" s="11" customFormat="1" ht="35.25" customHeight="1" x14ac:dyDescent="0.2">
      <c r="B18" s="156"/>
      <c r="C18" s="164"/>
      <c r="D18" s="287" t="s">
        <v>162</v>
      </c>
    </row>
    <row r="19" spans="2:4" s="11" customFormat="1" ht="35.25" customHeight="1" x14ac:dyDescent="0.2">
      <c r="B19" s="156"/>
      <c r="C19" s="164"/>
      <c r="D19" s="287"/>
    </row>
    <row r="20" spans="2:4" s="11" customFormat="1" ht="35.25" customHeight="1" x14ac:dyDescent="0.2">
      <c r="B20" s="156"/>
      <c r="C20" s="164"/>
      <c r="D20" s="287"/>
    </row>
    <row r="21" spans="2:4" s="11" customFormat="1" ht="35.25" customHeight="1" x14ac:dyDescent="0.2">
      <c r="B21" s="156"/>
      <c r="C21" s="164"/>
      <c r="D21" s="287"/>
    </row>
    <row r="22" spans="2:4" s="11" customFormat="1" ht="35.25" customHeight="1" x14ac:dyDescent="0.2">
      <c r="B22" s="156"/>
      <c r="C22" s="164"/>
      <c r="D22" s="287"/>
    </row>
    <row r="23" spans="2:4" s="11" customFormat="1" ht="35.25" customHeight="1" thickBot="1" x14ac:dyDescent="0.25">
      <c r="B23" s="156"/>
      <c r="C23" s="164"/>
      <c r="D23" s="287"/>
    </row>
    <row r="24" spans="2:4" s="11" customFormat="1" ht="15.75" x14ac:dyDescent="0.25">
      <c r="B24" s="155" t="s">
        <v>78</v>
      </c>
      <c r="C24" s="163"/>
      <c r="D24" s="286"/>
    </row>
    <row r="25" spans="2:4" s="11" customFormat="1" x14ac:dyDescent="0.2">
      <c r="B25" s="157" t="s">
        <v>79</v>
      </c>
      <c r="C25" s="165"/>
      <c r="D25" s="285"/>
    </row>
    <row r="26" spans="2:4" s="11" customFormat="1" ht="35.25" customHeight="1" x14ac:dyDescent="0.2">
      <c r="B26" s="156" t="s">
        <v>170</v>
      </c>
      <c r="C26" s="164"/>
      <c r="D26" s="287" t="s">
        <v>163</v>
      </c>
    </row>
    <row r="27" spans="2:4" s="11" customFormat="1" ht="35.25" customHeight="1" x14ac:dyDescent="0.2">
      <c r="B27" s="156" t="s">
        <v>171</v>
      </c>
      <c r="C27" s="164"/>
      <c r="D27" s="287"/>
    </row>
    <row r="28" spans="2:4" s="11" customFormat="1" ht="35.25" customHeight="1" x14ac:dyDescent="0.2">
      <c r="B28" s="156"/>
      <c r="C28" s="164"/>
      <c r="D28" s="287"/>
    </row>
    <row r="29" spans="2:4" s="11" customFormat="1" ht="35.25" customHeight="1" x14ac:dyDescent="0.2">
      <c r="B29" s="156"/>
      <c r="C29" s="166"/>
      <c r="D29" s="287"/>
    </row>
    <row r="30" spans="2:4" s="11" customFormat="1" ht="35.25" customHeight="1" x14ac:dyDescent="0.2">
      <c r="B30" s="156"/>
      <c r="C30" s="166"/>
      <c r="D30" s="287"/>
    </row>
    <row r="31" spans="2:4" s="11" customFormat="1" ht="35.25" customHeight="1" x14ac:dyDescent="0.2">
      <c r="B31" s="156"/>
      <c r="C31" s="167"/>
      <c r="D31" s="287"/>
    </row>
    <row r="32" spans="2:4" s="11" customFormat="1" x14ac:dyDescent="0.2">
      <c r="B32" s="158" t="s">
        <v>80</v>
      </c>
      <c r="C32" s="168"/>
      <c r="D32" s="285"/>
    </row>
    <row r="33" spans="2:4" s="11" customFormat="1" ht="35.25" customHeight="1" x14ac:dyDescent="0.2">
      <c r="B33" s="156"/>
      <c r="C33" s="164"/>
      <c r="D33" s="287" t="s">
        <v>164</v>
      </c>
    </row>
    <row r="34" spans="2:4" s="11" customFormat="1" ht="35.25" customHeight="1" x14ac:dyDescent="0.2">
      <c r="B34" s="156"/>
      <c r="C34" s="164"/>
      <c r="D34" s="287" t="s">
        <v>165</v>
      </c>
    </row>
    <row r="35" spans="2:4" s="11" customFormat="1" ht="35.25" customHeight="1" x14ac:dyDescent="0.2">
      <c r="B35" s="156"/>
      <c r="C35" s="164"/>
      <c r="D35" s="287"/>
    </row>
    <row r="36" spans="2:4" s="11" customFormat="1" ht="35.25" customHeight="1" x14ac:dyDescent="0.2">
      <c r="B36" s="156"/>
      <c r="C36" s="166"/>
      <c r="D36" s="287"/>
    </row>
    <row r="37" spans="2:4" s="11" customFormat="1" ht="35.25" customHeight="1" x14ac:dyDescent="0.2">
      <c r="B37" s="156"/>
      <c r="C37" s="166"/>
      <c r="D37" s="287"/>
    </row>
    <row r="38" spans="2:4" s="11" customFormat="1" ht="35.25" customHeight="1" x14ac:dyDescent="0.2">
      <c r="B38" s="156"/>
      <c r="C38" s="167"/>
      <c r="D38" s="287"/>
    </row>
    <row r="39" spans="2:4" s="11" customFormat="1" x14ac:dyDescent="0.2">
      <c r="B39" s="158" t="s">
        <v>81</v>
      </c>
      <c r="C39" s="168"/>
      <c r="D39" s="285"/>
    </row>
    <row r="40" spans="2:4" s="11" customFormat="1" ht="35.25" customHeight="1" x14ac:dyDescent="0.2">
      <c r="B40" s="156"/>
      <c r="C40" s="164"/>
      <c r="D40" s="287"/>
    </row>
    <row r="41" spans="2:4" s="11" customFormat="1" ht="35.25" customHeight="1" x14ac:dyDescent="0.2">
      <c r="B41" s="156"/>
      <c r="C41" s="164"/>
      <c r="D41" s="287"/>
    </row>
    <row r="42" spans="2:4" s="11" customFormat="1" ht="35.25" customHeight="1" x14ac:dyDescent="0.2">
      <c r="B42" s="156"/>
      <c r="C42" s="164"/>
      <c r="D42" s="287"/>
    </row>
    <row r="43" spans="2:4" s="11" customFormat="1" ht="35.25" customHeight="1" x14ac:dyDescent="0.2">
      <c r="B43" s="156"/>
      <c r="C43" s="166"/>
      <c r="D43" s="287"/>
    </row>
    <row r="44" spans="2:4" s="11" customFormat="1" ht="35.25" customHeight="1" x14ac:dyDescent="0.2">
      <c r="B44" s="156"/>
      <c r="C44" s="166"/>
      <c r="D44" s="287"/>
    </row>
    <row r="45" spans="2:4" s="11" customFormat="1" ht="35.25" customHeight="1" x14ac:dyDescent="0.2">
      <c r="B45" s="156"/>
      <c r="C45" s="167"/>
      <c r="D45" s="287"/>
    </row>
    <row r="46" spans="2:4" s="11" customFormat="1" x14ac:dyDescent="0.2">
      <c r="B46" s="158" t="s">
        <v>82</v>
      </c>
      <c r="C46" s="168"/>
      <c r="D46" s="285"/>
    </row>
    <row r="47" spans="2:4" s="11" customFormat="1" ht="35.25" customHeight="1" x14ac:dyDescent="0.2">
      <c r="B47" s="156" t="s">
        <v>168</v>
      </c>
      <c r="C47" s="164"/>
      <c r="D47" s="287" t="s">
        <v>166</v>
      </c>
    </row>
    <row r="48" spans="2:4" s="11" customFormat="1" ht="35.25" customHeight="1" x14ac:dyDescent="0.2">
      <c r="B48" s="156" t="s">
        <v>169</v>
      </c>
      <c r="C48" s="164"/>
      <c r="D48" s="287" t="s">
        <v>167</v>
      </c>
    </row>
    <row r="49" spans="2:4" s="11" customFormat="1" ht="35.25" customHeight="1" x14ac:dyDescent="0.2">
      <c r="B49" s="156"/>
      <c r="C49" s="164"/>
      <c r="D49" s="287"/>
    </row>
    <row r="50" spans="2:4" s="11" customFormat="1" ht="35.25" customHeight="1" x14ac:dyDescent="0.2">
      <c r="B50" s="156"/>
      <c r="C50" s="166"/>
      <c r="D50" s="287"/>
    </row>
    <row r="51" spans="2:4" s="11" customFormat="1" ht="35.25" customHeight="1" x14ac:dyDescent="0.2">
      <c r="B51" s="156"/>
      <c r="C51" s="166"/>
      <c r="D51" s="287"/>
    </row>
    <row r="52" spans="2:4" s="11" customFormat="1" ht="35.25" customHeight="1" thickBot="1" x14ac:dyDescent="0.25">
      <c r="B52" s="156"/>
      <c r="C52" s="167"/>
      <c r="D52" s="287"/>
    </row>
    <row r="53" spans="2:4" s="11" customFormat="1" ht="15.75" x14ac:dyDescent="0.25">
      <c r="B53" s="155" t="s">
        <v>108</v>
      </c>
      <c r="C53" s="163"/>
      <c r="D53" s="286"/>
    </row>
    <row r="54" spans="2:4" s="11" customFormat="1" x14ac:dyDescent="0.2">
      <c r="B54" s="159" t="s">
        <v>109</v>
      </c>
      <c r="C54" s="165"/>
      <c r="D54" s="285"/>
    </row>
    <row r="55" spans="2:4" s="11" customFormat="1" ht="35.25" customHeight="1" x14ac:dyDescent="0.2">
      <c r="B55" s="156"/>
      <c r="C55" s="169"/>
      <c r="D55" s="287"/>
    </row>
    <row r="56" spans="2:4" s="11" customFormat="1" ht="35.25" customHeight="1" x14ac:dyDescent="0.2">
      <c r="B56" s="156"/>
      <c r="C56" s="166"/>
      <c r="D56" s="287"/>
    </row>
    <row r="57" spans="2:4" s="11" customFormat="1" ht="35.25" customHeight="1" x14ac:dyDescent="0.2">
      <c r="B57" s="156"/>
      <c r="C57" s="166"/>
      <c r="D57" s="287"/>
    </row>
    <row r="58" spans="2:4" s="11" customFormat="1" ht="35.25" customHeight="1" x14ac:dyDescent="0.2">
      <c r="B58" s="156"/>
      <c r="C58" s="166"/>
      <c r="D58" s="287"/>
    </row>
    <row r="59" spans="2:4" s="11" customFormat="1" ht="35.25" customHeight="1" x14ac:dyDescent="0.2">
      <c r="B59" s="156"/>
      <c r="C59" s="166"/>
      <c r="D59" s="287"/>
    </row>
    <row r="60" spans="2:4" s="11" customFormat="1" ht="35.25" customHeight="1" x14ac:dyDescent="0.2">
      <c r="B60" s="156"/>
      <c r="C60" s="170"/>
      <c r="D60" s="287"/>
    </row>
    <row r="61" spans="2:4" s="11" customFormat="1" x14ac:dyDescent="0.2">
      <c r="B61" s="159" t="s">
        <v>110</v>
      </c>
      <c r="C61" s="165"/>
      <c r="D61" s="285"/>
    </row>
    <row r="62" spans="2:4" s="11" customFormat="1" ht="35.25" customHeight="1" x14ac:dyDescent="0.2">
      <c r="B62" s="156" t="s">
        <v>172</v>
      </c>
      <c r="C62" s="169"/>
      <c r="D62" s="287" t="s">
        <v>173</v>
      </c>
    </row>
    <row r="63" spans="2:4" s="11" customFormat="1" ht="35.25" customHeight="1" x14ac:dyDescent="0.2">
      <c r="B63" s="156"/>
      <c r="C63" s="164"/>
      <c r="D63" s="287"/>
    </row>
    <row r="64" spans="2:4" s="11" customFormat="1" ht="35.25" customHeight="1" x14ac:dyDescent="0.2">
      <c r="B64" s="156"/>
      <c r="C64" s="166"/>
      <c r="D64" s="287"/>
    </row>
    <row r="65" spans="2:4" s="11" customFormat="1" ht="35.25" customHeight="1" x14ac:dyDescent="0.2">
      <c r="B65" s="156"/>
      <c r="C65" s="166"/>
      <c r="D65" s="287"/>
    </row>
    <row r="66" spans="2:4" s="11" customFormat="1" ht="35.25" customHeight="1" x14ac:dyDescent="0.2">
      <c r="B66" s="156"/>
      <c r="C66" s="166"/>
      <c r="D66" s="287"/>
    </row>
    <row r="67" spans="2:4" s="11" customFormat="1" ht="35.25" customHeight="1" x14ac:dyDescent="0.2">
      <c r="B67" s="156"/>
      <c r="C67" s="170"/>
      <c r="D67" s="287"/>
    </row>
    <row r="68" spans="2:4" s="11" customFormat="1" x14ac:dyDescent="0.2">
      <c r="B68" s="159" t="s">
        <v>111</v>
      </c>
      <c r="C68" s="165"/>
      <c r="D68" s="285"/>
    </row>
    <row r="69" spans="2:4" s="11" customFormat="1" ht="35.25" customHeight="1" x14ac:dyDescent="0.2">
      <c r="B69" s="156"/>
      <c r="C69" s="169"/>
      <c r="D69" s="287"/>
    </row>
    <row r="70" spans="2:4" s="11" customFormat="1" ht="35.25" customHeight="1" x14ac:dyDescent="0.2">
      <c r="B70" s="156"/>
      <c r="C70" s="164"/>
      <c r="D70" s="287"/>
    </row>
    <row r="71" spans="2:4" s="11" customFormat="1" ht="35.25" customHeight="1" x14ac:dyDescent="0.2">
      <c r="B71" s="156"/>
      <c r="C71" s="166"/>
      <c r="D71" s="287"/>
    </row>
    <row r="72" spans="2:4" s="11" customFormat="1" ht="35.25" customHeight="1" x14ac:dyDescent="0.2">
      <c r="B72" s="156"/>
      <c r="C72" s="166"/>
      <c r="D72" s="287"/>
    </row>
    <row r="73" spans="2:4" s="11" customFormat="1" ht="35.25" customHeight="1" x14ac:dyDescent="0.2">
      <c r="B73" s="156"/>
      <c r="C73" s="166"/>
      <c r="D73" s="287"/>
    </row>
    <row r="74" spans="2:4" s="11" customFormat="1" ht="35.25" customHeight="1" x14ac:dyDescent="0.2">
      <c r="B74" s="156"/>
      <c r="C74" s="170"/>
      <c r="D74" s="287"/>
    </row>
    <row r="75" spans="2:4" s="11" customFormat="1" x14ac:dyDescent="0.2">
      <c r="B75" s="159" t="s">
        <v>128</v>
      </c>
      <c r="C75" s="165"/>
      <c r="D75" s="285"/>
    </row>
    <row r="76" spans="2:4" s="11" customFormat="1" ht="35.25" customHeight="1" x14ac:dyDescent="0.2">
      <c r="B76" s="156" t="s">
        <v>175</v>
      </c>
      <c r="C76" s="169"/>
      <c r="D76" s="287" t="s">
        <v>174</v>
      </c>
    </row>
    <row r="77" spans="2:4" s="11" customFormat="1" ht="35.25" customHeight="1" x14ac:dyDescent="0.2">
      <c r="B77" s="156"/>
      <c r="C77" s="164"/>
      <c r="D77" s="287"/>
    </row>
    <row r="78" spans="2:4" s="11" customFormat="1" ht="35.25" customHeight="1" x14ac:dyDescent="0.2">
      <c r="B78" s="156"/>
      <c r="C78" s="166"/>
      <c r="D78" s="287"/>
    </row>
    <row r="79" spans="2:4" s="11" customFormat="1" ht="35.25" customHeight="1" x14ac:dyDescent="0.2">
      <c r="B79" s="156"/>
      <c r="C79" s="166"/>
      <c r="D79" s="287"/>
    </row>
    <row r="80" spans="2:4" s="11" customFormat="1" ht="35.25" customHeight="1" x14ac:dyDescent="0.2">
      <c r="B80" s="156"/>
      <c r="C80" s="166"/>
      <c r="D80" s="287"/>
    </row>
    <row r="81" spans="2:4" s="11" customFormat="1" ht="35.25" customHeight="1" thickBot="1" x14ac:dyDescent="0.25">
      <c r="B81" s="328"/>
      <c r="C81" s="171"/>
      <c r="D81" s="329"/>
    </row>
    <row r="82" spans="2:4" s="11" customFormat="1" x14ac:dyDescent="0.2"/>
    <row r="83" spans="2:4" s="11" customFormat="1" ht="15.75" x14ac:dyDescent="0.25">
      <c r="B83" s="114" t="s">
        <v>61</v>
      </c>
      <c r="C83" s="114"/>
    </row>
    <row r="84" spans="2:4" s="11" customFormat="1" ht="15.75" x14ac:dyDescent="0.2">
      <c r="B84" s="251" t="s">
        <v>137</v>
      </c>
      <c r="C84" s="251"/>
    </row>
    <row r="85" spans="2:4" s="11" customFormat="1" ht="15.75" x14ac:dyDescent="0.25">
      <c r="B85" s="114" t="s">
        <v>70</v>
      </c>
      <c r="C85" s="28"/>
    </row>
    <row r="86" spans="2:4" s="11" customFormat="1" ht="15.75" x14ac:dyDescent="0.25">
      <c r="B86" s="114" t="s">
        <v>66</v>
      </c>
      <c r="C86" s="28"/>
    </row>
    <row r="87" spans="2:4" s="11" customFormat="1" ht="15.75" x14ac:dyDescent="0.2">
      <c r="B87" s="251" t="s">
        <v>101</v>
      </c>
      <c r="C87" s="251"/>
    </row>
  </sheetData>
  <sheetProtection algorithmName="SHA-512" hashValue="ug9AeepPfRtsn7VSxQUahD084HMhT+Ug7sr+HmsBD777GZO++FsEnt+0GMVqGzTBMpEnnc4mjYViLdBYHgbVlw==" saltValue="qPouUeK3S5e0vWkbftK0e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B1:AB42"/>
  <sheetViews>
    <sheetView topLeftCell="A10" zoomScale="70" zoomScaleNormal="70" workbookViewId="0">
      <pane xSplit="4" ySplit="10" topLeftCell="N20" activePane="bottomRight" state="frozen"/>
      <selection activeCell="A10" sqref="A10"/>
      <selection pane="topRight" activeCell="E10" sqref="E10"/>
      <selection pane="bottomLeft" activeCell="A20" sqref="A20"/>
      <selection pane="bottomRight" activeCell="S22" sqref="S22"/>
    </sheetView>
  </sheetViews>
  <sheetFormatPr defaultColWidth="9.28515625" defaultRowHeight="15" x14ac:dyDescent="0.2"/>
  <cols>
    <col min="1" max="1" width="1.7109375" style="5" customWidth="1"/>
    <col min="2" max="2" width="6" style="24" customWidth="1"/>
    <col min="3" max="3" width="5.28515625" style="24" customWidth="1"/>
    <col min="4" max="4" width="74.5703125" style="24" bestFit="1" customWidth="1"/>
    <col min="5" max="5" width="15.5703125" style="5" bestFit="1" customWidth="1"/>
    <col min="6" max="6" width="15.140625" style="5" bestFit="1" customWidth="1"/>
    <col min="7" max="8" width="16.28515625" style="5" bestFit="1" customWidth="1"/>
    <col min="9" max="9" width="15.5703125" style="5" bestFit="1" customWidth="1"/>
    <col min="10" max="10" width="15.7109375" style="5" customWidth="1"/>
    <col min="11" max="12" width="16.28515625" style="5" bestFit="1" customWidth="1"/>
    <col min="13" max="13" width="16.85546875" style="5" bestFit="1" customWidth="1"/>
    <col min="14" max="14" width="16.85546875" style="6" customWidth="1"/>
    <col min="15" max="16" width="16.85546875" style="5" bestFit="1" customWidth="1"/>
    <col min="17" max="18" width="15.5703125" style="5" bestFit="1" customWidth="1"/>
    <col min="19" max="19" width="16.28515625" style="5" bestFit="1" customWidth="1"/>
    <col min="20" max="21" width="16.85546875" style="5" bestFit="1" customWidth="1"/>
    <col min="22" max="22" width="17.28515625" style="5" customWidth="1"/>
    <col min="23" max="24" width="16.85546875" style="5" bestFit="1" customWidth="1"/>
    <col min="25" max="25" width="18.85546875" style="5" bestFit="1" customWidth="1"/>
    <col min="26" max="26" width="18.85546875" style="6" bestFit="1" customWidth="1"/>
    <col min="27" max="28" width="18.85546875" style="5" bestFit="1" customWidth="1"/>
    <col min="29" max="16384" width="9.28515625" style="5"/>
  </cols>
  <sheetData>
    <row r="1" spans="2:28" ht="15.75" x14ac:dyDescent="0.25">
      <c r="B1" s="13" t="s">
        <v>138</v>
      </c>
      <c r="C1" s="28"/>
      <c r="D1" s="28"/>
      <c r="E1" s="2"/>
      <c r="F1" s="1"/>
      <c r="G1" s="1"/>
      <c r="H1" s="6"/>
      <c r="I1" s="6"/>
      <c r="J1" s="3"/>
      <c r="K1" s="4"/>
      <c r="L1" s="4"/>
      <c r="M1" s="4"/>
      <c r="N1" s="5"/>
      <c r="Q1" s="9"/>
      <c r="R1" s="6"/>
      <c r="S1" s="6"/>
      <c r="T1" s="6"/>
      <c r="U1" s="6"/>
      <c r="V1" s="3"/>
      <c r="W1" s="4"/>
      <c r="X1" s="4"/>
      <c r="Y1" s="4"/>
      <c r="Z1" s="5"/>
    </row>
    <row r="2" spans="2:28" ht="15.75" x14ac:dyDescent="0.25">
      <c r="B2" s="13" t="s">
        <v>142</v>
      </c>
      <c r="C2" s="28"/>
      <c r="D2" s="28"/>
      <c r="E2" s="2"/>
      <c r="F2" s="1" t="s">
        <v>62</v>
      </c>
      <c r="G2" s="1"/>
      <c r="H2" s="7"/>
      <c r="I2" s="6" t="s">
        <v>62</v>
      </c>
      <c r="J2" s="6"/>
      <c r="K2" s="6" t="s">
        <v>62</v>
      </c>
      <c r="L2" s="6"/>
      <c r="M2" s="6"/>
      <c r="Q2" s="9"/>
      <c r="R2" s="6" t="s">
        <v>62</v>
      </c>
      <c r="S2" s="6"/>
      <c r="T2" s="7"/>
      <c r="U2" s="6" t="s">
        <v>62</v>
      </c>
      <c r="V2" s="6"/>
      <c r="W2" s="6" t="s">
        <v>62</v>
      </c>
      <c r="X2" s="6"/>
      <c r="Y2" s="6"/>
    </row>
    <row r="3" spans="2:28" ht="15.75" x14ac:dyDescent="0.25">
      <c r="B3" s="13" t="s">
        <v>69</v>
      </c>
      <c r="C3" s="28"/>
      <c r="D3" s="28"/>
      <c r="E3" s="2"/>
      <c r="F3" s="1"/>
      <c r="G3" s="1"/>
      <c r="H3" s="6"/>
      <c r="I3" s="6"/>
      <c r="J3" s="6"/>
      <c r="K3" s="4"/>
      <c r="L3" s="4"/>
      <c r="M3" s="4"/>
      <c r="P3" s="6"/>
      <c r="Q3" s="9"/>
      <c r="R3" s="6"/>
      <c r="S3" s="6"/>
      <c r="T3" s="6"/>
      <c r="U3" s="6"/>
      <c r="V3" s="6"/>
      <c r="W3" s="4"/>
      <c r="X3" s="4"/>
      <c r="Y3" s="4"/>
      <c r="AB3" s="6"/>
    </row>
    <row r="4" spans="2:28" ht="15.75" x14ac:dyDescent="0.25">
      <c r="B4" s="13"/>
      <c r="C4" s="28"/>
      <c r="D4" s="28"/>
      <c r="E4" s="2"/>
      <c r="F4" s="1"/>
      <c r="G4" s="1"/>
      <c r="H4" s="6"/>
      <c r="I4" s="6"/>
      <c r="J4" s="6"/>
      <c r="K4" s="4"/>
      <c r="L4" s="4"/>
      <c r="M4" s="4"/>
      <c r="P4" s="6"/>
      <c r="Q4" s="9"/>
      <c r="R4" s="6"/>
      <c r="S4" s="6"/>
      <c r="T4" s="6"/>
      <c r="U4" s="6"/>
      <c r="V4" s="6"/>
      <c r="W4" s="4"/>
      <c r="X4" s="4"/>
      <c r="Y4" s="4"/>
      <c r="AB4" s="6"/>
    </row>
    <row r="5" spans="2:28" ht="15.75" x14ac:dyDescent="0.25">
      <c r="B5" s="25" t="s">
        <v>87</v>
      </c>
      <c r="C5" s="28"/>
      <c r="D5" s="26"/>
      <c r="E5" s="2"/>
      <c r="F5" s="1"/>
      <c r="G5" s="1"/>
      <c r="H5" s="6"/>
      <c r="I5" s="6"/>
      <c r="J5" s="6"/>
      <c r="K5" s="4"/>
      <c r="L5" s="4"/>
      <c r="M5" s="4"/>
      <c r="P5" s="6"/>
      <c r="Q5" s="9"/>
      <c r="R5" s="6"/>
      <c r="S5" s="6"/>
      <c r="T5" s="6"/>
      <c r="U5" s="6"/>
      <c r="V5" s="6"/>
      <c r="W5" s="4"/>
      <c r="X5" s="4"/>
      <c r="Y5" s="4"/>
      <c r="AB5" s="6"/>
    </row>
    <row r="6" spans="2:28" ht="15" customHeight="1" x14ac:dyDescent="0.2">
      <c r="B6" s="339"/>
      <c r="C6" s="317"/>
      <c r="D6" s="151">
        <f>'Cover Page'!C7</f>
        <v>0</v>
      </c>
      <c r="E6" s="2"/>
      <c r="F6" s="288" t="s">
        <v>126</v>
      </c>
      <c r="G6" s="288"/>
      <c r="H6" s="6"/>
      <c r="I6" s="6"/>
      <c r="J6" s="6"/>
      <c r="K6" s="4"/>
      <c r="L6" s="4"/>
      <c r="M6" s="4"/>
      <c r="P6" s="6"/>
      <c r="Q6" s="9"/>
      <c r="R6" s="6"/>
      <c r="S6" s="6"/>
      <c r="T6" s="6"/>
      <c r="U6" s="6"/>
      <c r="V6" s="6"/>
      <c r="W6" s="4"/>
      <c r="X6" s="4"/>
      <c r="Y6" s="4"/>
      <c r="AB6" s="6"/>
    </row>
    <row r="7" spans="2:28" ht="15.75" customHeight="1" x14ac:dyDescent="0.25">
      <c r="B7" s="25" t="s">
        <v>88</v>
      </c>
      <c r="C7" s="28"/>
      <c r="D7" s="26"/>
      <c r="E7" s="2"/>
      <c r="F7" s="288"/>
      <c r="G7" s="288"/>
      <c r="H7" s="6"/>
      <c r="I7" s="6"/>
      <c r="J7" s="6"/>
      <c r="K7" s="4"/>
      <c r="L7" s="4"/>
      <c r="M7" s="4"/>
      <c r="P7" s="6"/>
      <c r="Q7" s="9"/>
      <c r="R7" s="6"/>
      <c r="S7" s="6"/>
      <c r="T7" s="6"/>
      <c r="U7" s="1"/>
      <c r="V7" s="6"/>
      <c r="W7" s="4"/>
      <c r="X7" s="4"/>
      <c r="Y7" s="4"/>
      <c r="AB7" s="6"/>
    </row>
    <row r="8" spans="2:28" ht="15" customHeight="1" x14ac:dyDescent="0.2">
      <c r="B8" s="339"/>
      <c r="C8" s="317"/>
      <c r="D8" s="318" t="str">
        <f>'Cover Page'!C8</f>
        <v>INDEPENDENCE AMERICAN INSURANCE COMPANY</v>
      </c>
      <c r="E8" s="2"/>
      <c r="F8" s="288"/>
      <c r="G8" s="288"/>
      <c r="H8" s="6"/>
      <c r="I8" s="6"/>
      <c r="J8" s="6"/>
      <c r="K8" s="4"/>
      <c r="L8" s="4"/>
      <c r="M8" s="4"/>
      <c r="P8" s="6"/>
      <c r="Q8" s="9"/>
      <c r="R8" s="6"/>
      <c r="S8" s="6"/>
      <c r="T8" s="6"/>
      <c r="U8" s="6"/>
      <c r="V8" s="6"/>
      <c r="W8" s="4"/>
      <c r="X8" s="4"/>
      <c r="Y8" s="4"/>
      <c r="AB8" s="6"/>
    </row>
    <row r="9" spans="2:28" ht="15.75" customHeight="1" x14ac:dyDescent="0.25">
      <c r="B9" s="32" t="s">
        <v>90</v>
      </c>
      <c r="C9" s="28"/>
      <c r="D9" s="26"/>
      <c r="E9" s="2"/>
      <c r="F9" s="288"/>
      <c r="G9" s="288"/>
      <c r="H9" s="6"/>
      <c r="I9" s="6"/>
      <c r="J9" s="6"/>
      <c r="K9" s="4"/>
      <c r="L9" s="4"/>
      <c r="M9" s="4"/>
      <c r="P9" s="6"/>
      <c r="Q9" s="9"/>
      <c r="R9" s="6"/>
      <c r="S9" s="6"/>
      <c r="T9" s="6"/>
      <c r="U9" s="6"/>
      <c r="V9" s="6"/>
      <c r="W9" s="4"/>
      <c r="X9" s="4"/>
      <c r="Y9" s="4"/>
      <c r="AB9" s="6"/>
    </row>
    <row r="10" spans="2:28" ht="15" customHeight="1" x14ac:dyDescent="0.2">
      <c r="B10" s="339"/>
      <c r="C10" s="317"/>
      <c r="D10" s="318">
        <f>'Cover Page'!C9</f>
        <v>0</v>
      </c>
      <c r="E10" s="2"/>
      <c r="F10" s="288"/>
      <c r="G10" s="288"/>
      <c r="H10" s="6"/>
      <c r="I10" s="6"/>
      <c r="J10" s="6"/>
      <c r="K10" s="4"/>
      <c r="L10" s="4"/>
      <c r="M10" s="4"/>
      <c r="P10" s="6"/>
      <c r="Q10" s="9"/>
      <c r="R10" s="6"/>
      <c r="S10" s="6"/>
      <c r="T10" s="6"/>
      <c r="U10" s="6"/>
      <c r="V10" s="6"/>
      <c r="W10" s="4"/>
      <c r="X10" s="4"/>
      <c r="Y10" s="4"/>
      <c r="AB10" s="6"/>
    </row>
    <row r="11" spans="2:28" ht="15.75" x14ac:dyDescent="0.25">
      <c r="B11" s="32" t="s">
        <v>85</v>
      </c>
      <c r="C11" s="28"/>
      <c r="D11" s="26"/>
      <c r="E11" s="2"/>
      <c r="F11" s="1"/>
      <c r="G11" s="1"/>
      <c r="H11" s="6"/>
      <c r="I11" s="6"/>
      <c r="J11" s="6"/>
      <c r="K11" s="4"/>
      <c r="L11" s="4"/>
      <c r="M11" s="4"/>
      <c r="P11" s="6"/>
      <c r="Q11" s="9"/>
      <c r="R11" s="6"/>
      <c r="S11" s="6"/>
      <c r="T11" s="6"/>
      <c r="U11" s="6"/>
      <c r="V11" s="6"/>
      <c r="W11" s="4"/>
      <c r="X11" s="4"/>
      <c r="Y11" s="4"/>
      <c r="AB11" s="6"/>
    </row>
    <row r="12" spans="2:28" x14ac:dyDescent="0.2">
      <c r="B12" s="339"/>
      <c r="C12" s="317"/>
      <c r="D12" s="318" t="str">
        <f>'Cover Page'!C6</f>
        <v>2021</v>
      </c>
      <c r="E12" s="2"/>
      <c r="F12" s="1"/>
      <c r="G12" s="1"/>
      <c r="H12" s="6"/>
      <c r="I12" s="6"/>
      <c r="J12" s="6"/>
      <c r="K12" s="4"/>
      <c r="L12" s="4"/>
      <c r="M12" s="4"/>
      <c r="P12" s="6"/>
      <c r="Q12" s="9"/>
      <c r="R12" s="6"/>
      <c r="S12" s="6"/>
      <c r="T12" s="6"/>
      <c r="U12" s="6"/>
      <c r="V12" s="6"/>
      <c r="W12" s="4"/>
      <c r="X12" s="4"/>
      <c r="Y12" s="4"/>
      <c r="AB12" s="6"/>
    </row>
    <row r="13" spans="2:28" x14ac:dyDescent="0.2">
      <c r="B13" s="172"/>
      <c r="C13" s="28"/>
      <c r="D13" s="28"/>
      <c r="E13" s="4"/>
      <c r="F13" s="4"/>
      <c r="G13" s="4"/>
      <c r="H13" s="4"/>
      <c r="I13" s="4"/>
      <c r="J13" s="4"/>
      <c r="K13" s="4"/>
      <c r="L13" s="4"/>
      <c r="M13" s="4"/>
      <c r="N13" s="5"/>
      <c r="Q13" s="4"/>
      <c r="R13" s="4"/>
      <c r="S13" s="4"/>
      <c r="T13" s="4"/>
      <c r="U13" s="4"/>
      <c r="V13" s="4"/>
      <c r="W13" s="4"/>
      <c r="X13" s="4"/>
      <c r="Y13" s="4"/>
      <c r="Z13" s="5"/>
    </row>
    <row r="14" spans="2:28" s="24" customFormat="1" ht="15.75" thickBot="1" x14ac:dyDescent="0.25">
      <c r="B14" s="26"/>
      <c r="C14" s="26"/>
      <c r="D14" s="26"/>
    </row>
    <row r="15" spans="2:28" s="24" customFormat="1" ht="16.5" thickBot="1" x14ac:dyDescent="0.3">
      <c r="B15" s="26"/>
      <c r="C15" s="26"/>
      <c r="D15" s="26"/>
      <c r="E15" s="295"/>
      <c r="F15" s="296"/>
      <c r="G15" s="296"/>
      <c r="H15" s="296"/>
      <c r="I15" s="296"/>
      <c r="J15" s="248" t="s">
        <v>33</v>
      </c>
      <c r="K15" s="296"/>
      <c r="L15" s="296"/>
      <c r="M15" s="296"/>
      <c r="N15" s="296"/>
      <c r="O15" s="296"/>
      <c r="P15" s="297"/>
      <c r="Q15" s="295"/>
      <c r="R15" s="296"/>
      <c r="S15" s="296"/>
      <c r="T15" s="296"/>
      <c r="U15" s="296"/>
      <c r="V15" s="260" t="s">
        <v>33</v>
      </c>
      <c r="W15" s="296"/>
      <c r="X15" s="296"/>
      <c r="Y15" s="296"/>
      <c r="Z15" s="296"/>
      <c r="AA15" s="296"/>
      <c r="AB15" s="297"/>
    </row>
    <row r="16" spans="2:28" s="24" customFormat="1" ht="15.75" customHeight="1" thickBot="1" x14ac:dyDescent="0.25">
      <c r="B16" s="26"/>
      <c r="C16" s="26"/>
      <c r="D16" s="26"/>
      <c r="E16" s="294"/>
      <c r="F16" s="263"/>
      <c r="G16" s="263"/>
      <c r="H16" s="263"/>
      <c r="I16" s="263"/>
      <c r="J16" s="264" t="s">
        <v>106</v>
      </c>
      <c r="K16" s="263"/>
      <c r="L16" s="263"/>
      <c r="M16" s="263"/>
      <c r="N16" s="263"/>
      <c r="O16" s="263"/>
      <c r="P16" s="265"/>
      <c r="Q16" s="294"/>
      <c r="R16" s="263"/>
      <c r="S16" s="263"/>
      <c r="T16" s="263"/>
      <c r="U16" s="263"/>
      <c r="V16" s="277" t="s">
        <v>107</v>
      </c>
      <c r="W16" s="263"/>
      <c r="X16" s="263"/>
      <c r="Y16" s="263"/>
      <c r="Z16" s="263"/>
      <c r="AA16" s="263"/>
      <c r="AB16" s="265"/>
    </row>
    <row r="17" spans="2:28" s="24" customFormat="1" ht="16.5" customHeight="1" thickBot="1" x14ac:dyDescent="0.3">
      <c r="B17" s="26"/>
      <c r="C17" s="26"/>
      <c r="D17" s="26"/>
      <c r="E17" s="293"/>
      <c r="F17" s="280" t="s">
        <v>8</v>
      </c>
      <c r="G17" s="278"/>
      <c r="H17" s="278"/>
      <c r="I17" s="293"/>
      <c r="J17" s="281" t="s">
        <v>9</v>
      </c>
      <c r="K17" s="278"/>
      <c r="L17" s="278"/>
      <c r="M17" s="298"/>
      <c r="N17" s="320" t="s">
        <v>10</v>
      </c>
      <c r="O17" s="321"/>
      <c r="P17" s="269"/>
      <c r="Q17" s="293"/>
      <c r="R17" s="280" t="s">
        <v>8</v>
      </c>
      <c r="S17" s="278"/>
      <c r="T17" s="278"/>
      <c r="U17" s="293"/>
      <c r="V17" s="280" t="s">
        <v>9</v>
      </c>
      <c r="W17" s="278"/>
      <c r="X17" s="278"/>
      <c r="Y17" s="299"/>
      <c r="Z17" s="302" t="s">
        <v>10</v>
      </c>
      <c r="AA17" s="300"/>
      <c r="AB17" s="301"/>
    </row>
    <row r="18" spans="2:28" s="24" customFormat="1" ht="36" customHeight="1" thickBot="1" x14ac:dyDescent="0.25">
      <c r="B18" s="252"/>
      <c r="C18" s="253"/>
      <c r="D18" s="291" t="s">
        <v>152</v>
      </c>
      <c r="E18" s="195" t="s">
        <v>11</v>
      </c>
      <c r="F18" s="196" t="s">
        <v>12</v>
      </c>
      <c r="G18" s="196" t="s">
        <v>7</v>
      </c>
      <c r="H18" s="197" t="s">
        <v>40</v>
      </c>
      <c r="I18" s="198" t="s">
        <v>11</v>
      </c>
      <c r="J18" s="199" t="s">
        <v>12</v>
      </c>
      <c r="K18" s="199" t="s">
        <v>7</v>
      </c>
      <c r="L18" s="197" t="s">
        <v>41</v>
      </c>
      <c r="M18" s="195" t="s">
        <v>11</v>
      </c>
      <c r="N18" s="196" t="s">
        <v>12</v>
      </c>
      <c r="O18" s="196" t="s">
        <v>7</v>
      </c>
      <c r="P18" s="197" t="s">
        <v>41</v>
      </c>
      <c r="Q18" s="195" t="s">
        <v>11</v>
      </c>
      <c r="R18" s="196" t="s">
        <v>12</v>
      </c>
      <c r="S18" s="196" t="s">
        <v>7</v>
      </c>
      <c r="T18" s="197" t="s">
        <v>40</v>
      </c>
      <c r="U18" s="198" t="s">
        <v>11</v>
      </c>
      <c r="V18" s="199" t="s">
        <v>12</v>
      </c>
      <c r="W18" s="199" t="s">
        <v>7</v>
      </c>
      <c r="X18" s="197" t="s">
        <v>41</v>
      </c>
      <c r="Y18" s="195" t="s">
        <v>11</v>
      </c>
      <c r="Z18" s="196" t="s">
        <v>12</v>
      </c>
      <c r="AA18" s="196" t="s">
        <v>7</v>
      </c>
      <c r="AB18" s="197" t="s">
        <v>41</v>
      </c>
    </row>
    <row r="19" spans="2:28" s="24" customFormat="1" ht="15.75" customHeight="1" thickBot="1" x14ac:dyDescent="0.25">
      <c r="B19" s="289"/>
      <c r="C19" s="290"/>
      <c r="D19" s="292" t="s">
        <v>149</v>
      </c>
      <c r="E19" s="200">
        <v>1</v>
      </c>
      <c r="F19" s="201">
        <v>2</v>
      </c>
      <c r="G19" s="201">
        <v>3</v>
      </c>
      <c r="H19" s="202">
        <v>4</v>
      </c>
      <c r="I19" s="200">
        <v>5</v>
      </c>
      <c r="J19" s="201">
        <v>6</v>
      </c>
      <c r="K19" s="201">
        <v>7</v>
      </c>
      <c r="L19" s="202">
        <v>8</v>
      </c>
      <c r="M19" s="200">
        <v>9</v>
      </c>
      <c r="N19" s="201">
        <v>10</v>
      </c>
      <c r="O19" s="201">
        <v>11</v>
      </c>
      <c r="P19" s="202">
        <v>12</v>
      </c>
      <c r="Q19" s="200">
        <v>13</v>
      </c>
      <c r="R19" s="201">
        <v>14</v>
      </c>
      <c r="S19" s="201">
        <v>15</v>
      </c>
      <c r="T19" s="202">
        <v>16</v>
      </c>
      <c r="U19" s="200">
        <v>17</v>
      </c>
      <c r="V19" s="201">
        <v>18</v>
      </c>
      <c r="W19" s="201">
        <v>19</v>
      </c>
      <c r="X19" s="202">
        <v>20</v>
      </c>
      <c r="Y19" s="200">
        <v>21</v>
      </c>
      <c r="Z19" s="201">
        <v>22</v>
      </c>
      <c r="AA19" s="201">
        <v>23</v>
      </c>
      <c r="AB19" s="202">
        <v>24</v>
      </c>
    </row>
    <row r="20" spans="2:28" s="24" customFormat="1" x14ac:dyDescent="0.2">
      <c r="B20" s="173" t="s">
        <v>0</v>
      </c>
      <c r="C20" s="174" t="s">
        <v>24</v>
      </c>
      <c r="D20" s="175"/>
      <c r="E20" s="203"/>
      <c r="F20" s="204"/>
      <c r="G20" s="204"/>
      <c r="H20" s="205"/>
      <c r="I20" s="203"/>
      <c r="J20" s="204"/>
      <c r="K20" s="204"/>
      <c r="L20" s="205"/>
      <c r="M20" s="203"/>
      <c r="N20" s="204"/>
      <c r="O20" s="204"/>
      <c r="P20" s="205"/>
      <c r="Q20" s="203"/>
      <c r="R20" s="204"/>
      <c r="S20" s="204"/>
      <c r="T20" s="205"/>
      <c r="U20" s="203"/>
      <c r="V20" s="204"/>
      <c r="W20" s="204"/>
      <c r="X20" s="205"/>
      <c r="Y20" s="203"/>
      <c r="Z20" s="204"/>
      <c r="AA20" s="204"/>
      <c r="AB20" s="205"/>
    </row>
    <row r="21" spans="2:28" s="24" customFormat="1" x14ac:dyDescent="0.2">
      <c r="B21" s="176"/>
      <c r="C21" s="54">
        <v>1.1000000000000001</v>
      </c>
      <c r="D21" s="177" t="s">
        <v>45</v>
      </c>
      <c r="E21" s="206"/>
      <c r="F21" s="207"/>
      <c r="G21" s="135"/>
      <c r="H21" s="133"/>
      <c r="I21" s="206"/>
      <c r="J21" s="207"/>
      <c r="K21" s="135"/>
      <c r="L21" s="133"/>
      <c r="M21" s="206"/>
      <c r="N21" s="207"/>
      <c r="O21" s="135"/>
      <c r="P21" s="133"/>
      <c r="Q21" s="206">
        <v>61919</v>
      </c>
      <c r="R21" s="207">
        <v>49697.550499999998</v>
      </c>
      <c r="S21" s="135"/>
      <c r="T21" s="133"/>
      <c r="U21" s="206"/>
      <c r="V21" s="207"/>
      <c r="W21" s="135"/>
      <c r="X21" s="133"/>
      <c r="Y21" s="206"/>
      <c r="Z21" s="207"/>
      <c r="AA21" s="135"/>
      <c r="AB21" s="133"/>
    </row>
    <row r="22" spans="2:28" s="24" customFormat="1" ht="30" x14ac:dyDescent="0.2">
      <c r="B22" s="176"/>
      <c r="C22" s="54">
        <v>1.2</v>
      </c>
      <c r="D22" s="178" t="s">
        <v>132</v>
      </c>
      <c r="E22" s="208"/>
      <c r="F22" s="209"/>
      <c r="G22" s="210">
        <f>'Pt 1 Summary of Data'!F24</f>
        <v>0</v>
      </c>
      <c r="H22" s="211">
        <f>SUM(E22:G22)</f>
        <v>0</v>
      </c>
      <c r="I22" s="208"/>
      <c r="J22" s="209"/>
      <c r="K22" s="210">
        <f>'Pt 1 Summary of Data'!H24</f>
        <v>0</v>
      </c>
      <c r="L22" s="211">
        <f>SUM(I22:K22)</f>
        <v>0</v>
      </c>
      <c r="M22" s="208"/>
      <c r="N22" s="209"/>
      <c r="O22" s="210">
        <f>'Pt 1 Summary of Data'!J24</f>
        <v>0</v>
      </c>
      <c r="P22" s="211">
        <f>SUM(M22:O22)</f>
        <v>0</v>
      </c>
      <c r="Q22" s="208">
        <v>61919</v>
      </c>
      <c r="R22" s="209">
        <v>49697.550499999998</v>
      </c>
      <c r="S22" s="210">
        <f>'Pt 1 Summary of Data'!L24</f>
        <v>164457.48310000001</v>
      </c>
      <c r="T22" s="211">
        <f>SUM(Q22:S22)</f>
        <v>276074.03360000002</v>
      </c>
      <c r="U22" s="208"/>
      <c r="V22" s="209"/>
      <c r="W22" s="210">
        <f>'Pt 1 Summary of Data'!N24</f>
        <v>0</v>
      </c>
      <c r="X22" s="211">
        <f>SUM(U22:W22)</f>
        <v>0</v>
      </c>
      <c r="Y22" s="208"/>
      <c r="Z22" s="209"/>
      <c r="AA22" s="210">
        <f>'Pt 1 Summary of Data'!P24</f>
        <v>0</v>
      </c>
      <c r="AB22" s="211">
        <f>SUM(Y22:AA22)</f>
        <v>0</v>
      </c>
    </row>
    <row r="23" spans="2:28" s="24" customFormat="1" x14ac:dyDescent="0.2">
      <c r="B23" s="176"/>
      <c r="C23" s="54">
        <v>1.3</v>
      </c>
      <c r="D23" s="178" t="s">
        <v>121</v>
      </c>
      <c r="E23" s="212">
        <f>SUM(E$22)</f>
        <v>0</v>
      </c>
      <c r="F23" s="212">
        <f>SUM(F$22)</f>
        <v>0</v>
      </c>
      <c r="G23" s="212">
        <f>SUM(G$22:G$22)</f>
        <v>0</v>
      </c>
      <c r="H23" s="211">
        <f>SUM(E23:G23)</f>
        <v>0</v>
      </c>
      <c r="I23" s="212">
        <f>SUM(I$22:I$22)</f>
        <v>0</v>
      </c>
      <c r="J23" s="212">
        <f>SUM(J$22:J$22)</f>
        <v>0</v>
      </c>
      <c r="K23" s="212">
        <f>SUM(K$22:K$22)</f>
        <v>0</v>
      </c>
      <c r="L23" s="211">
        <f>SUM(I23:K23)</f>
        <v>0</v>
      </c>
      <c r="M23" s="212">
        <f>SUM(M$22:M$22)</f>
        <v>0</v>
      </c>
      <c r="N23" s="212">
        <f>SUM(N$22:N$22)</f>
        <v>0</v>
      </c>
      <c r="O23" s="212">
        <f>SUM(O$22:O$22)</f>
        <v>0</v>
      </c>
      <c r="P23" s="211">
        <f>SUM(M23:O23)</f>
        <v>0</v>
      </c>
      <c r="Q23" s="212">
        <f>SUM(Q$22:Q$22)</f>
        <v>61919</v>
      </c>
      <c r="R23" s="212">
        <f>SUM(R$22:R$22)</f>
        <v>49697.550499999998</v>
      </c>
      <c r="S23" s="212">
        <f>SUM(S$22:S$22)</f>
        <v>164457.48310000001</v>
      </c>
      <c r="T23" s="211">
        <f>SUM(Q23:S23)</f>
        <v>276074.03360000002</v>
      </c>
      <c r="U23" s="212">
        <f>SUM(U$22:U$22)</f>
        <v>0</v>
      </c>
      <c r="V23" s="212">
        <f>SUM(V$22:V$22)</f>
        <v>0</v>
      </c>
      <c r="W23" s="212">
        <f>SUM(W$22:W$22)</f>
        <v>0</v>
      </c>
      <c r="X23" s="211">
        <f>SUM(U23:W23)</f>
        <v>0</v>
      </c>
      <c r="Y23" s="360">
        <f>SUM(Y$22:Y$22)</f>
        <v>0</v>
      </c>
      <c r="Z23" s="212">
        <f>SUM(Z$22:Z$22)</f>
        <v>0</v>
      </c>
      <c r="AA23" s="212">
        <f>SUM(AA$22:AA$22)</f>
        <v>0</v>
      </c>
      <c r="AB23" s="211">
        <f>SUM(Y23:AA23)</f>
        <v>0</v>
      </c>
    </row>
    <row r="24" spans="2:28" s="24" customFormat="1" x14ac:dyDescent="0.2">
      <c r="B24" s="179"/>
      <c r="C24" s="81"/>
      <c r="D24" s="180" t="s">
        <v>13</v>
      </c>
      <c r="E24" s="213"/>
      <c r="F24" s="214"/>
      <c r="G24" s="214"/>
      <c r="H24" s="215"/>
      <c r="I24" s="213"/>
      <c r="J24" s="214"/>
      <c r="K24" s="214"/>
      <c r="L24" s="215"/>
      <c r="M24" s="213"/>
      <c r="N24" s="214"/>
      <c r="O24" s="214"/>
      <c r="P24" s="215"/>
      <c r="Q24" s="213"/>
      <c r="R24" s="214"/>
      <c r="S24" s="214"/>
      <c r="T24" s="215"/>
      <c r="U24" s="213"/>
      <c r="V24" s="214"/>
      <c r="W24" s="214"/>
      <c r="X24" s="215"/>
      <c r="Y24" s="213"/>
      <c r="Z24" s="214"/>
      <c r="AA24" s="214"/>
      <c r="AB24" s="215"/>
    </row>
    <row r="25" spans="2:28" s="24" customFormat="1" x14ac:dyDescent="0.2">
      <c r="B25" s="181" t="s">
        <v>1</v>
      </c>
      <c r="C25" s="47" t="s">
        <v>25</v>
      </c>
      <c r="D25" s="177"/>
      <c r="E25" s="216"/>
      <c r="F25" s="204"/>
      <c r="G25" s="204"/>
      <c r="H25" s="217"/>
      <c r="I25" s="216"/>
      <c r="J25" s="204"/>
      <c r="K25" s="204"/>
      <c r="L25" s="217"/>
      <c r="M25" s="216"/>
      <c r="N25" s="204"/>
      <c r="O25" s="204"/>
      <c r="P25" s="217"/>
      <c r="Q25" s="216"/>
      <c r="R25" s="204"/>
      <c r="S25" s="204"/>
      <c r="T25" s="217"/>
      <c r="U25" s="216"/>
      <c r="V25" s="204"/>
      <c r="W25" s="204"/>
      <c r="X25" s="217"/>
      <c r="Y25" s="216"/>
      <c r="Z25" s="204"/>
      <c r="AA25" s="204"/>
      <c r="AB25" s="217"/>
    </row>
    <row r="26" spans="2:28" s="24" customFormat="1" x14ac:dyDescent="0.2">
      <c r="B26" s="176"/>
      <c r="C26" s="54">
        <v>2.1</v>
      </c>
      <c r="D26" s="178" t="s">
        <v>83</v>
      </c>
      <c r="E26" s="218"/>
      <c r="F26" s="209"/>
      <c r="G26" s="219">
        <f>'Pt 1 Summary of Data'!F21</f>
        <v>0</v>
      </c>
      <c r="H26" s="211">
        <f>SUM(E26:G26)</f>
        <v>0</v>
      </c>
      <c r="I26" s="218"/>
      <c r="J26" s="209"/>
      <c r="K26" s="219">
        <f>'Pt 1 Summary of Data'!H21</f>
        <v>0</v>
      </c>
      <c r="L26" s="211">
        <f>SUM(I26:K26)</f>
        <v>0</v>
      </c>
      <c r="M26" s="218"/>
      <c r="N26" s="209"/>
      <c r="O26" s="219">
        <f>'Pt 1 Summary of Data'!J21</f>
        <v>0</v>
      </c>
      <c r="P26" s="211">
        <f>SUM(M26:O26)</f>
        <v>0</v>
      </c>
      <c r="Q26" s="218">
        <v>149834</v>
      </c>
      <c r="R26" s="209">
        <v>110409</v>
      </c>
      <c r="S26" s="219">
        <f>'Pt 1 Summary of Data'!L21</f>
        <v>369086.8553290873</v>
      </c>
      <c r="T26" s="211">
        <f>SUM(Q26:S26)</f>
        <v>629329.85532908724</v>
      </c>
      <c r="U26" s="218"/>
      <c r="V26" s="209"/>
      <c r="W26" s="219">
        <f>'Pt 1 Summary of Data'!N21</f>
        <v>0</v>
      </c>
      <c r="X26" s="211">
        <f>SUM(U26:W26)</f>
        <v>0</v>
      </c>
      <c r="Y26" s="218"/>
      <c r="Z26" s="209"/>
      <c r="AA26" s="219">
        <f>'Pt 1 Summary of Data'!P21</f>
        <v>0</v>
      </c>
      <c r="AB26" s="211">
        <f>SUM(Y26:AA26)</f>
        <v>0</v>
      </c>
    </row>
    <row r="27" spans="2:28" s="24" customFormat="1" ht="30" x14ac:dyDescent="0.2">
      <c r="B27" s="176"/>
      <c r="C27" s="54">
        <v>2.2000000000000002</v>
      </c>
      <c r="D27" s="178" t="s">
        <v>84</v>
      </c>
      <c r="E27" s="218"/>
      <c r="F27" s="209"/>
      <c r="G27" s="219">
        <f>'Pt 1 Summary of Data'!F35</f>
        <v>0</v>
      </c>
      <c r="H27" s="211">
        <f>SUM(E27:G27)</f>
        <v>0</v>
      </c>
      <c r="I27" s="218"/>
      <c r="J27" s="209"/>
      <c r="K27" s="219">
        <f>'Pt 1 Summary of Data'!H35</f>
        <v>0</v>
      </c>
      <c r="L27" s="211">
        <f>SUM(I27:K27)</f>
        <v>0</v>
      </c>
      <c r="M27" s="218"/>
      <c r="N27" s="209"/>
      <c r="O27" s="219">
        <f>'Pt 1 Summary of Data'!J35</f>
        <v>0</v>
      </c>
      <c r="P27" s="211">
        <f>SUM(M27:O27)</f>
        <v>0</v>
      </c>
      <c r="Q27" s="218">
        <v>38605</v>
      </c>
      <c r="R27" s="209">
        <v>22507.322159752657</v>
      </c>
      <c r="S27" s="219">
        <f>'Pt 1 Summary of Data'!L35</f>
        <v>54396.152462863363</v>
      </c>
      <c r="T27" s="211">
        <f>SUM(Q27:S27)</f>
        <v>115508.47462261602</v>
      </c>
      <c r="U27" s="218"/>
      <c r="V27" s="209"/>
      <c r="W27" s="219">
        <f>'Pt 1 Summary of Data'!N35</f>
        <v>0</v>
      </c>
      <c r="X27" s="211">
        <f>SUM(U27:W27)</f>
        <v>0</v>
      </c>
      <c r="Y27" s="218"/>
      <c r="Z27" s="209"/>
      <c r="AA27" s="219">
        <f>'Pt 1 Summary of Data'!P35</f>
        <v>0</v>
      </c>
      <c r="AB27" s="211">
        <f>SUM(Y27:AA27)</f>
        <v>0</v>
      </c>
    </row>
    <row r="28" spans="2:28" s="24" customFormat="1" x14ac:dyDescent="0.2">
      <c r="B28" s="176"/>
      <c r="C28" s="54">
        <v>2.2999999999999998</v>
      </c>
      <c r="D28" s="178" t="s">
        <v>50</v>
      </c>
      <c r="E28" s="219">
        <f t="shared" ref="E28:AA28" si="0">E$26-E$27</f>
        <v>0</v>
      </c>
      <c r="F28" s="219">
        <f t="shared" si="0"/>
        <v>0</v>
      </c>
      <c r="G28" s="219">
        <f t="shared" si="0"/>
        <v>0</v>
      </c>
      <c r="H28" s="79">
        <f>H$26-H$27</f>
        <v>0</v>
      </c>
      <c r="I28" s="219">
        <f>I$26-I$27</f>
        <v>0</v>
      </c>
      <c r="J28" s="219">
        <f>J$26-J$27</f>
        <v>0</v>
      </c>
      <c r="K28" s="219">
        <f t="shared" si="0"/>
        <v>0</v>
      </c>
      <c r="L28" s="79">
        <f>L$26-L$27</f>
        <v>0</v>
      </c>
      <c r="M28" s="219">
        <f t="shared" si="0"/>
        <v>0</v>
      </c>
      <c r="N28" s="219">
        <f t="shared" si="0"/>
        <v>0</v>
      </c>
      <c r="O28" s="219">
        <f t="shared" si="0"/>
        <v>0</v>
      </c>
      <c r="P28" s="79">
        <f>P$26-P$27</f>
        <v>0</v>
      </c>
      <c r="Q28" s="219">
        <f t="shared" si="0"/>
        <v>111229</v>
      </c>
      <c r="R28" s="219">
        <f t="shared" si="0"/>
        <v>87901.677840247343</v>
      </c>
      <c r="S28" s="219">
        <f t="shared" si="0"/>
        <v>314690.70286622393</v>
      </c>
      <c r="T28" s="79">
        <f>T$26-T$27</f>
        <v>513821.38070647122</v>
      </c>
      <c r="U28" s="219">
        <f t="shared" si="0"/>
        <v>0</v>
      </c>
      <c r="V28" s="219">
        <f t="shared" si="0"/>
        <v>0</v>
      </c>
      <c r="W28" s="219">
        <f t="shared" si="0"/>
        <v>0</v>
      </c>
      <c r="X28" s="79">
        <f>X$26-X$27</f>
        <v>0</v>
      </c>
      <c r="Y28" s="78">
        <f t="shared" si="0"/>
        <v>0</v>
      </c>
      <c r="Z28" s="219">
        <f t="shared" si="0"/>
        <v>0</v>
      </c>
      <c r="AA28" s="219">
        <f t="shared" si="0"/>
        <v>0</v>
      </c>
      <c r="AB28" s="79">
        <f>AB$26-AB$27</f>
        <v>0</v>
      </c>
    </row>
    <row r="29" spans="2:28" s="24" customFormat="1" x14ac:dyDescent="0.2">
      <c r="B29" s="179"/>
      <c r="C29" s="81"/>
      <c r="D29" s="182"/>
      <c r="E29" s="220"/>
      <c r="F29" s="221"/>
      <c r="G29" s="221"/>
      <c r="H29" s="222"/>
      <c r="I29" s="220"/>
      <c r="J29" s="221"/>
      <c r="K29" s="221"/>
      <c r="L29" s="222"/>
      <c r="M29" s="220"/>
      <c r="N29" s="221"/>
      <c r="O29" s="221"/>
      <c r="P29" s="222"/>
      <c r="Q29" s="220"/>
      <c r="R29" s="221"/>
      <c r="S29" s="221"/>
      <c r="T29" s="222"/>
      <c r="U29" s="220"/>
      <c r="V29" s="221"/>
      <c r="W29" s="221"/>
      <c r="X29" s="222"/>
      <c r="Y29" s="220"/>
      <c r="Z29" s="221"/>
      <c r="AA29" s="221"/>
      <c r="AB29" s="222"/>
    </row>
    <row r="30" spans="2:28" s="24" customFormat="1" x14ac:dyDescent="0.2">
      <c r="B30" s="181" t="s">
        <v>2</v>
      </c>
      <c r="C30" s="183">
        <v>3.1</v>
      </c>
      <c r="D30" s="184" t="s">
        <v>140</v>
      </c>
      <c r="E30" s="223"/>
      <c r="F30" s="224"/>
      <c r="G30" s="225">
        <f>'Pt 1 Summary of Data'!F49</f>
        <v>0</v>
      </c>
      <c r="H30" s="226">
        <f>SUM(E30:G30)</f>
        <v>0</v>
      </c>
      <c r="I30" s="227"/>
      <c r="J30" s="224"/>
      <c r="K30" s="228">
        <f>'Pt 1 Summary of Data'!H49</f>
        <v>0</v>
      </c>
      <c r="L30" s="226">
        <f>SUM(I30:K30)</f>
        <v>0</v>
      </c>
      <c r="M30" s="227"/>
      <c r="N30" s="224"/>
      <c r="O30" s="228">
        <f>'Pt 1 Summary of Data'!J49</f>
        <v>0</v>
      </c>
      <c r="P30" s="226">
        <f>SUM(M30:O30)</f>
        <v>0</v>
      </c>
      <c r="Q30" s="223">
        <v>339</v>
      </c>
      <c r="R30" s="224">
        <v>253</v>
      </c>
      <c r="S30" s="225">
        <f>'Pt 1 Summary of Data'!L49</f>
        <v>942.66666666666663</v>
      </c>
      <c r="T30" s="226">
        <f>SUM(Q30:S30)</f>
        <v>1534.6666666666665</v>
      </c>
      <c r="U30" s="227"/>
      <c r="V30" s="224"/>
      <c r="W30" s="228">
        <f>'Pt 1 Summary of Data'!N49</f>
        <v>0</v>
      </c>
      <c r="X30" s="226">
        <f>SUM(U30:W30)</f>
        <v>0</v>
      </c>
      <c r="Y30" s="227"/>
      <c r="Z30" s="224"/>
      <c r="AA30" s="228">
        <f>'Pt 1 Summary of Data'!P49</f>
        <v>0</v>
      </c>
      <c r="AB30" s="226">
        <f>SUM(Y30:AA30)</f>
        <v>0</v>
      </c>
    </row>
    <row r="31" spans="2:28" s="24" customFormat="1" x14ac:dyDescent="0.2">
      <c r="B31" s="185"/>
      <c r="C31" s="186"/>
      <c r="D31" s="187"/>
      <c r="E31" s="220"/>
      <c r="F31" s="221"/>
      <c r="G31" s="221"/>
      <c r="H31" s="222"/>
      <c r="I31" s="229"/>
      <c r="J31" s="230"/>
      <c r="K31" s="230"/>
      <c r="L31" s="231"/>
      <c r="M31" s="229"/>
      <c r="N31" s="230"/>
      <c r="O31" s="230"/>
      <c r="P31" s="231"/>
      <c r="Q31" s="220"/>
      <c r="R31" s="221"/>
      <c r="S31" s="221"/>
      <c r="T31" s="222"/>
      <c r="U31" s="229"/>
      <c r="V31" s="230"/>
      <c r="W31" s="230"/>
      <c r="X31" s="231"/>
      <c r="Y31" s="229"/>
      <c r="Z31" s="230"/>
      <c r="AA31" s="230"/>
      <c r="AB31" s="231"/>
    </row>
    <row r="32" spans="2:28" s="24" customFormat="1" ht="30" customHeight="1" x14ac:dyDescent="0.2">
      <c r="B32" s="322" t="s">
        <v>3</v>
      </c>
      <c r="C32" s="249"/>
      <c r="D32" s="250" t="s">
        <v>136</v>
      </c>
      <c r="E32" s="232"/>
      <c r="F32" s="233"/>
      <c r="G32" s="233"/>
      <c r="H32" s="234"/>
      <c r="I32" s="232"/>
      <c r="J32" s="235"/>
      <c r="K32" s="233"/>
      <c r="L32" s="234"/>
      <c r="M32" s="232"/>
      <c r="N32" s="236"/>
      <c r="O32" s="233"/>
      <c r="P32" s="234"/>
      <c r="Q32" s="232"/>
      <c r="R32" s="233"/>
      <c r="S32" s="233"/>
      <c r="T32" s="234"/>
      <c r="U32" s="232"/>
      <c r="V32" s="235"/>
      <c r="W32" s="233"/>
      <c r="X32" s="234"/>
      <c r="Y32" s="232"/>
      <c r="Z32" s="236"/>
      <c r="AA32" s="233"/>
      <c r="AB32" s="234"/>
    </row>
    <row r="33" spans="2:28" s="24" customFormat="1" ht="15.75" x14ac:dyDescent="0.25">
      <c r="B33" s="188"/>
      <c r="C33" s="26">
        <v>4.0999999999999996</v>
      </c>
      <c r="D33" s="189" t="s">
        <v>73</v>
      </c>
      <c r="E33" s="237"/>
      <c r="F33" s="238"/>
      <c r="G33" s="238"/>
      <c r="H33" s="239" t="str">
        <f>IF(H30&lt;1000,"Not Required to Calculate",H23/H28)</f>
        <v>Not Required to Calculate</v>
      </c>
      <c r="I33" s="237"/>
      <c r="J33" s="238"/>
      <c r="K33" s="238"/>
      <c r="L33" s="239" t="str">
        <f>IF(L30&lt;1000,"Not Required to Calculate",L23/L28)</f>
        <v>Not Required to Calculate</v>
      </c>
      <c r="M33" s="237"/>
      <c r="N33" s="238"/>
      <c r="O33" s="238"/>
      <c r="P33" s="239" t="str">
        <f>IF(P30&lt;1000,"Not Required to Calculate",P23/P28)</f>
        <v>Not Required to Calculate</v>
      </c>
      <c r="Q33" s="237"/>
      <c r="R33" s="238"/>
      <c r="S33" s="238"/>
      <c r="T33" s="239">
        <f>IF(T30&lt;1000,"Not Required to Calculate",T23/T28)</f>
        <v>0.53729572954012939</v>
      </c>
      <c r="U33" s="237"/>
      <c r="V33" s="238"/>
      <c r="W33" s="238"/>
      <c r="X33" s="239" t="str">
        <f>IF(X30&lt;1000,"Not Required to Calculate",X23/X28)</f>
        <v>Not Required to Calculate</v>
      </c>
      <c r="Y33" s="237"/>
      <c r="Z33" s="238"/>
      <c r="AA33" s="238"/>
      <c r="AB33" s="361" t="str">
        <f>IF(AB30&lt;1000,"Not Required to Calculate",AB23/AB28)</f>
        <v>Not Required to Calculate</v>
      </c>
    </row>
    <row r="34" spans="2:28" s="24" customFormat="1" ht="15.75" thickBot="1" x14ac:dyDescent="0.25">
      <c r="B34" s="190"/>
      <c r="C34" s="191"/>
      <c r="D34" s="192"/>
      <c r="E34" s="240"/>
      <c r="F34" s="241"/>
      <c r="G34" s="241"/>
      <c r="H34" s="242"/>
      <c r="I34" s="240"/>
      <c r="J34" s="241"/>
      <c r="K34" s="241"/>
      <c r="L34" s="242"/>
      <c r="M34" s="240"/>
      <c r="N34" s="241"/>
      <c r="O34" s="241"/>
      <c r="P34" s="242"/>
      <c r="Q34" s="240"/>
      <c r="R34" s="241"/>
      <c r="S34" s="241"/>
      <c r="T34" s="242"/>
      <c r="U34" s="240"/>
      <c r="V34" s="241"/>
      <c r="W34" s="241"/>
      <c r="X34" s="242"/>
      <c r="Y34" s="240"/>
      <c r="Z34" s="241"/>
      <c r="AA34" s="241"/>
      <c r="AB34" s="242"/>
    </row>
    <row r="35" spans="2:28" s="24" customFormat="1" ht="15.75" x14ac:dyDescent="0.25">
      <c r="B35" s="114"/>
      <c r="C35" s="26"/>
      <c r="D35" s="26"/>
      <c r="N35" s="12"/>
      <c r="Z35" s="12"/>
    </row>
    <row r="36" spans="2:28" s="24" customFormat="1" x14ac:dyDescent="0.2">
      <c r="B36" s="11"/>
      <c r="C36" s="26"/>
      <c r="D36" s="26"/>
      <c r="N36" s="12"/>
      <c r="Z36" s="12"/>
    </row>
    <row r="37" spans="2:28" s="24" customFormat="1" ht="15.75" x14ac:dyDescent="0.25">
      <c r="B37" s="26"/>
      <c r="C37" s="114" t="s">
        <v>61</v>
      </c>
      <c r="D37" s="114"/>
      <c r="E37" s="114"/>
      <c r="N37" s="12"/>
      <c r="Q37" s="193"/>
      <c r="Z37" s="12"/>
    </row>
    <row r="38" spans="2:28" s="24" customFormat="1" ht="15.75" x14ac:dyDescent="0.25">
      <c r="B38" s="26"/>
      <c r="C38" s="114"/>
      <c r="D38" s="251" t="s">
        <v>137</v>
      </c>
      <c r="E38" s="251"/>
      <c r="N38" s="12"/>
      <c r="Z38" s="12"/>
    </row>
    <row r="39" spans="2:28" s="24" customFormat="1" ht="15.75" x14ac:dyDescent="0.25">
      <c r="B39" s="26"/>
      <c r="C39" s="114"/>
      <c r="D39" s="114" t="s">
        <v>70</v>
      </c>
      <c r="E39" s="28"/>
      <c r="N39" s="12"/>
      <c r="Q39" s="29"/>
      <c r="Z39" s="12"/>
    </row>
    <row r="40" spans="2:28" s="24" customFormat="1" ht="15.75" x14ac:dyDescent="0.25">
      <c r="B40" s="26"/>
      <c r="C40" s="114"/>
      <c r="D40" s="114" t="s">
        <v>66</v>
      </c>
      <c r="E40" s="28"/>
      <c r="G40" s="26"/>
      <c r="N40" s="12"/>
      <c r="Q40" s="29"/>
      <c r="Z40" s="12"/>
    </row>
    <row r="41" spans="2:28" s="24" customFormat="1" ht="15.75" x14ac:dyDescent="0.2">
      <c r="B41" s="26"/>
      <c r="C41" s="28"/>
      <c r="D41" s="194" t="s">
        <v>101</v>
      </c>
      <c r="E41" s="194"/>
      <c r="N41" s="12"/>
      <c r="Z41" s="12"/>
    </row>
    <row r="42" spans="2:28" s="24" customFormat="1" ht="15.75" x14ac:dyDescent="0.2">
      <c r="C42" s="194"/>
      <c r="D42" s="194"/>
      <c r="E42" s="26"/>
      <c r="N42" s="12"/>
      <c r="Z42" s="12"/>
    </row>
  </sheetData>
  <sheetProtection algorithmName="SHA-512" hashValue="QH9UR7xIiffOJ4Pvpk/6hAw9QKH0Xg2O7GFHJuApIlCZmmi8JVTqj+/f+oEzbh/eGgtLlDbUYDtThcPny/0MQA==" saltValue="J+9AZIWfiet/bTkfGrKtRA==" spinCount="100000" sheet="1" formatCells="0" formatColumns="0" formatRows="0"/>
  <phoneticPr fontId="26" type="noConversion"/>
  <conditionalFormatting sqref="G26:G27">
    <cfRule type="cellIs" dxfId="17" priority="69" stopIfTrue="1" operator="lessThan">
      <formula>0</formula>
    </cfRule>
  </conditionalFormatting>
  <conditionalFormatting sqref="K26:K27">
    <cfRule type="cellIs" dxfId="16" priority="32" stopIfTrue="1" operator="lessThan">
      <formula>0</formula>
    </cfRule>
  </conditionalFormatting>
  <conditionalFormatting sqref="S26:S27">
    <cfRule type="cellIs" dxfId="15" priority="28" stopIfTrue="1" operator="lessThan">
      <formula>0</formula>
    </cfRule>
  </conditionalFormatting>
  <conditionalFormatting sqref="O26:O27">
    <cfRule type="cellIs" dxfId="14" priority="29" stopIfTrue="1" operator="lessThan">
      <formula>0</formula>
    </cfRule>
  </conditionalFormatting>
  <conditionalFormatting sqref="W26:W27">
    <cfRule type="cellIs" dxfId="13" priority="26" stopIfTrue="1" operator="lessThan">
      <formula>0</formula>
    </cfRule>
  </conditionalFormatting>
  <conditionalFormatting sqref="AA26:AA27">
    <cfRule type="cellIs" dxfId="12" priority="24" stopIfTrue="1" operator="lessThan">
      <formula>0</formula>
    </cfRule>
  </conditionalFormatting>
  <conditionalFormatting sqref="E26:F27">
    <cfRule type="cellIs" dxfId="11" priority="12" stopIfTrue="1" operator="lessThan">
      <formula>0</formula>
    </cfRule>
  </conditionalFormatting>
  <conditionalFormatting sqref="I26">
    <cfRule type="cellIs" dxfId="10" priority="11" stopIfTrue="1" operator="lessThan">
      <formula>0</formula>
    </cfRule>
  </conditionalFormatting>
  <conditionalFormatting sqref="I27">
    <cfRule type="cellIs" dxfId="9" priority="10" stopIfTrue="1" operator="lessThan">
      <formula>0</formula>
    </cfRule>
  </conditionalFormatting>
  <conditionalFormatting sqref="J26:J27">
    <cfRule type="cellIs" dxfId="8" priority="9" stopIfTrue="1" operator="lessThan">
      <formula>0</formula>
    </cfRule>
  </conditionalFormatting>
  <conditionalFormatting sqref="M26:M27">
    <cfRule type="cellIs" dxfId="7" priority="8" stopIfTrue="1" operator="lessThan">
      <formula>0</formula>
    </cfRule>
  </conditionalFormatting>
  <conditionalFormatting sqref="N26:N27">
    <cfRule type="cellIs" dxfId="6" priority="7" stopIfTrue="1" operator="lessThan">
      <formula>0</formula>
    </cfRule>
  </conditionalFormatting>
  <conditionalFormatting sqref="Q26:Q27">
    <cfRule type="cellIs" dxfId="5" priority="6" stopIfTrue="1" operator="lessThan">
      <formula>0</formula>
    </cfRule>
  </conditionalFormatting>
  <conditionalFormatting sqref="R26:R27">
    <cfRule type="cellIs" dxfId="4" priority="5" stopIfTrue="1" operator="lessThan">
      <formula>0</formula>
    </cfRule>
  </conditionalFormatting>
  <conditionalFormatting sqref="U26:U27">
    <cfRule type="cellIs" dxfId="3" priority="4" stopIfTrue="1" operator="lessThan">
      <formula>0</formula>
    </cfRule>
  </conditionalFormatting>
  <conditionalFormatting sqref="V26:V27">
    <cfRule type="cellIs" dxfId="2" priority="3" stopIfTrue="1" operator="lessThan">
      <formula>0</formula>
    </cfRule>
  </conditionalFormatting>
  <conditionalFormatting sqref="Y26:Y27">
    <cfRule type="cellIs" dxfId="1" priority="2" stopIfTrue="1" operator="lessThan">
      <formula>0</formula>
    </cfRule>
  </conditionalFormatting>
  <conditionalFormatting sqref="Z26:Z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B1:C49"/>
  <sheetViews>
    <sheetView zoomScaleNormal="100" workbookViewId="0">
      <selection activeCell="B20" sqref="B20"/>
    </sheetView>
  </sheetViews>
  <sheetFormatPr defaultRowHeight="15" x14ac:dyDescent="0.2"/>
  <cols>
    <col min="1" max="1" width="1.85546875" customWidth="1"/>
    <col min="2" max="2" width="92.5703125" style="11" customWidth="1"/>
    <col min="3" max="3" width="33.28515625" bestFit="1" customWidth="1"/>
  </cols>
  <sheetData>
    <row r="1" spans="2:3" ht="15.75" x14ac:dyDescent="0.25">
      <c r="B1" s="13" t="s">
        <v>138</v>
      </c>
    </row>
    <row r="2" spans="2:3" ht="15.75" x14ac:dyDescent="0.25">
      <c r="B2" s="13" t="s">
        <v>142</v>
      </c>
    </row>
    <row r="3" spans="2:3" ht="15.75" x14ac:dyDescent="0.25">
      <c r="B3" s="13" t="s">
        <v>131</v>
      </c>
    </row>
    <row r="4" spans="2:3" ht="15.75" x14ac:dyDescent="0.25">
      <c r="B4" s="13"/>
    </row>
    <row r="5" spans="2:3" ht="15.75" x14ac:dyDescent="0.25">
      <c r="B5" s="25" t="s">
        <v>87</v>
      </c>
    </row>
    <row r="6" spans="2:3" x14ac:dyDescent="0.2">
      <c r="B6" s="151">
        <f>'Cover Page'!C7</f>
        <v>0</v>
      </c>
    </row>
    <row r="7" spans="2:3" ht="15.75" customHeight="1" x14ac:dyDescent="0.25">
      <c r="B7" s="25" t="s">
        <v>88</v>
      </c>
      <c r="C7" s="343" t="s">
        <v>127</v>
      </c>
    </row>
    <row r="8" spans="2:3" ht="15.75" customHeight="1" x14ac:dyDescent="0.25">
      <c r="B8" s="243" t="str">
        <f>'Cover Page'!C8</f>
        <v>INDEPENDENCE AMERICAN INSURANCE COMPANY</v>
      </c>
      <c r="C8" s="288"/>
    </row>
    <row r="9" spans="2:3" ht="15.75" customHeight="1" x14ac:dyDescent="0.25">
      <c r="B9" s="32" t="s">
        <v>90</v>
      </c>
      <c r="C9" s="288"/>
    </row>
    <row r="10" spans="2:3" ht="15.75" customHeight="1" x14ac:dyDescent="0.25">
      <c r="B10" s="243">
        <f>'Cover Page'!C9</f>
        <v>0</v>
      </c>
      <c r="C10" s="288"/>
    </row>
    <row r="11" spans="2:3" ht="15.75" x14ac:dyDescent="0.25">
      <c r="B11" s="32" t="s">
        <v>85</v>
      </c>
    </row>
    <row r="12" spans="2:3" x14ac:dyDescent="0.2">
      <c r="B12" s="152" t="str">
        <f>'Cover Page'!C6</f>
        <v>2021</v>
      </c>
    </row>
    <row r="13" spans="2:3" ht="15.75" x14ac:dyDescent="0.25">
      <c r="B13" s="32"/>
    </row>
    <row r="14" spans="2:3" ht="15.75" x14ac:dyDescent="0.25">
      <c r="B14" s="32"/>
    </row>
    <row r="15" spans="2:3" s="11" customFormat="1" ht="15.75" x14ac:dyDescent="0.25">
      <c r="B15" s="32"/>
    </row>
    <row r="16" spans="2:3" s="11" customFormat="1" ht="16.5" thickBot="1" x14ac:dyDescent="0.3">
      <c r="B16" s="244"/>
      <c r="C16" s="331" t="s">
        <v>130</v>
      </c>
    </row>
    <row r="17" spans="2:3" s="11" customFormat="1" ht="48" thickBot="1" x14ac:dyDescent="0.25">
      <c r="B17" s="333" t="s">
        <v>155</v>
      </c>
      <c r="C17" s="336"/>
    </row>
    <row r="18" spans="2:3" s="11" customFormat="1" ht="47.25" x14ac:dyDescent="0.2">
      <c r="B18" s="330" t="s">
        <v>156</v>
      </c>
      <c r="C18" s="315"/>
    </row>
    <row r="19" spans="2:3" s="11" customFormat="1" x14ac:dyDescent="0.2">
      <c r="B19" s="309" t="s">
        <v>96</v>
      </c>
      <c r="C19" s="306"/>
    </row>
    <row r="20" spans="2:3" s="11" customFormat="1" x14ac:dyDescent="0.2">
      <c r="B20" s="308" t="s">
        <v>97</v>
      </c>
      <c r="C20" s="337"/>
    </row>
    <row r="21" spans="2:3" s="11" customFormat="1" x14ac:dyDescent="0.2">
      <c r="B21" s="310"/>
      <c r="C21" s="311"/>
    </row>
    <row r="22" spans="2:3" s="11" customFormat="1" x14ac:dyDescent="0.2">
      <c r="B22" s="310"/>
      <c r="C22" s="311"/>
    </row>
    <row r="23" spans="2:3" s="11" customFormat="1" x14ac:dyDescent="0.2">
      <c r="B23" s="310"/>
      <c r="C23" s="311"/>
    </row>
    <row r="24" spans="2:3" s="11" customFormat="1" x14ac:dyDescent="0.2">
      <c r="B24" s="310"/>
      <c r="C24" s="311"/>
    </row>
    <row r="25" spans="2:3" s="11" customFormat="1" x14ac:dyDescent="0.2">
      <c r="B25" s="310"/>
      <c r="C25" s="311"/>
    </row>
    <row r="26" spans="2:3" s="11" customFormat="1" x14ac:dyDescent="0.2">
      <c r="B26" s="310"/>
      <c r="C26" s="311"/>
    </row>
    <row r="27" spans="2:3" s="11" customFormat="1" x14ac:dyDescent="0.2">
      <c r="B27" s="310"/>
      <c r="C27" s="311"/>
    </row>
    <row r="28" spans="2:3" s="11" customFormat="1" x14ac:dyDescent="0.2">
      <c r="B28" s="310"/>
      <c r="C28" s="311"/>
    </row>
    <row r="29" spans="2:3" s="11" customFormat="1" x14ac:dyDescent="0.2">
      <c r="B29" s="310"/>
      <c r="C29" s="311"/>
    </row>
    <row r="30" spans="2:3" s="11" customFormat="1" x14ac:dyDescent="0.2">
      <c r="B30" s="310"/>
      <c r="C30" s="311"/>
    </row>
    <row r="31" spans="2:3" s="11" customFormat="1" x14ac:dyDescent="0.2">
      <c r="B31" s="312"/>
      <c r="C31" s="313"/>
    </row>
    <row r="32" spans="2:3" s="11" customFormat="1" ht="47.25" x14ac:dyDescent="0.25">
      <c r="B32" s="334" t="s">
        <v>157</v>
      </c>
      <c r="C32" s="314"/>
    </row>
    <row r="33" spans="2:3" s="11" customFormat="1" x14ac:dyDescent="0.2">
      <c r="B33" s="307" t="s">
        <v>95</v>
      </c>
      <c r="C33" s="332" t="s">
        <v>154</v>
      </c>
    </row>
    <row r="34" spans="2:3" s="11" customFormat="1" x14ac:dyDescent="0.2">
      <c r="B34" s="305"/>
      <c r="C34" s="306"/>
    </row>
    <row r="35" spans="2:3" s="11" customFormat="1" x14ac:dyDescent="0.2">
      <c r="B35" s="305"/>
      <c r="C35" s="306"/>
    </row>
    <row r="36" spans="2:3" s="11" customFormat="1" x14ac:dyDescent="0.2">
      <c r="B36" s="305"/>
      <c r="C36" s="306"/>
    </row>
    <row r="37" spans="2:3" s="11" customFormat="1" x14ac:dyDescent="0.2">
      <c r="B37" s="305"/>
      <c r="C37" s="306"/>
    </row>
    <row r="38" spans="2:3" s="11" customFormat="1" x14ac:dyDescent="0.2">
      <c r="B38" s="305"/>
      <c r="C38" s="306"/>
    </row>
    <row r="39" spans="2:3" s="11" customFormat="1" x14ac:dyDescent="0.2">
      <c r="B39" s="305"/>
      <c r="C39" s="306"/>
    </row>
    <row r="40" spans="2:3" s="11" customFormat="1" x14ac:dyDescent="0.2">
      <c r="B40" s="305"/>
      <c r="C40" s="306"/>
    </row>
    <row r="41" spans="2:3" s="11" customFormat="1" x14ac:dyDescent="0.2">
      <c r="B41" s="305"/>
      <c r="C41" s="306"/>
    </row>
    <row r="42" spans="2:3" s="11" customFormat="1" x14ac:dyDescent="0.2">
      <c r="B42" s="305"/>
      <c r="C42" s="306"/>
    </row>
    <row r="43" spans="2:3" s="11" customFormat="1" ht="15.75" thickBot="1" x14ac:dyDescent="0.25">
      <c r="B43" s="303"/>
      <c r="C43" s="304"/>
    </row>
    <row r="44" spans="2:3" s="11" customFormat="1" x14ac:dyDescent="0.2"/>
    <row r="45" spans="2:3" s="11" customFormat="1" ht="15.75" x14ac:dyDescent="0.25">
      <c r="B45" s="114" t="s">
        <v>61</v>
      </c>
    </row>
    <row r="46" spans="2:3" s="11" customFormat="1" ht="15.75" x14ac:dyDescent="0.25">
      <c r="B46" s="114" t="s">
        <v>137</v>
      </c>
    </row>
    <row r="47" spans="2:3" s="11" customFormat="1" ht="15.75" x14ac:dyDescent="0.25">
      <c r="B47" s="114" t="s">
        <v>70</v>
      </c>
    </row>
    <row r="48" spans="2:3" s="11" customFormat="1" ht="15.75" x14ac:dyDescent="0.25">
      <c r="B48" s="114" t="s">
        <v>66</v>
      </c>
    </row>
    <row r="49" spans="2:2" s="11" customFormat="1" ht="15.75" x14ac:dyDescent="0.25">
      <c r="B49" s="114" t="s">
        <v>101</v>
      </c>
    </row>
  </sheetData>
  <sheetProtection algorithmName="SHA-512" hashValue="5alMwQBZkdnuCPFAkLCPT/OtS1/nilzXKJlH9DB1/Ni48xQiuRp4X/Ia4qKUb0BzAlFdxLoHssCo39byJ5jR1g==" saltValue="pHRiOCW/6oKbuk5cqF2/Ew=="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7"/>
  <sheetViews>
    <sheetView zoomScaleNormal="100" workbookViewId="0">
      <selection activeCell="B1" sqref="B1"/>
    </sheetView>
  </sheetViews>
  <sheetFormatPr defaultColWidth="9.140625" defaultRowHeight="15" x14ac:dyDescent="0.2"/>
  <cols>
    <col min="1" max="1" width="1.85546875" style="10" customWidth="1"/>
    <col min="2" max="2" width="96.140625" style="12" customWidth="1"/>
    <col min="3" max="16384" width="9.140625" style="10"/>
  </cols>
  <sheetData>
    <row r="1" spans="2:4" ht="15.75" x14ac:dyDescent="0.25">
      <c r="B1" s="13" t="s">
        <v>68</v>
      </c>
    </row>
    <row r="2" spans="2:4" ht="26.25" x14ac:dyDescent="0.25">
      <c r="B2" s="13" t="s">
        <v>142</v>
      </c>
      <c r="D2" s="284" t="s">
        <v>91</v>
      </c>
    </row>
    <row r="3" spans="2:4" ht="15.75" x14ac:dyDescent="0.25">
      <c r="B3" s="13" t="s">
        <v>91</v>
      </c>
    </row>
    <row r="4" spans="2:4" ht="15.75" x14ac:dyDescent="0.25">
      <c r="B4" s="13"/>
    </row>
    <row r="5" spans="2:4" ht="15.75" x14ac:dyDescent="0.25">
      <c r="B5" s="25" t="s">
        <v>87</v>
      </c>
    </row>
    <row r="6" spans="2:4" ht="16.5" customHeight="1" x14ac:dyDescent="0.2">
      <c r="B6" s="151">
        <f>'Cover Page'!C7</f>
        <v>0</v>
      </c>
    </row>
    <row r="7" spans="2:4" ht="15.75" customHeight="1" x14ac:dyDescent="0.25">
      <c r="B7" s="25" t="s">
        <v>88</v>
      </c>
      <c r="D7" s="342"/>
    </row>
    <row r="8" spans="2:4" ht="15.75" customHeight="1" x14ac:dyDescent="0.25">
      <c r="B8" s="243" t="str">
        <f>'Cover Page'!C8</f>
        <v>INDEPENDENCE AMERICAN INSURANCE COMPANY</v>
      </c>
    </row>
    <row r="9" spans="2:4" ht="15.75" customHeight="1" x14ac:dyDescent="0.25">
      <c r="B9" s="32" t="s">
        <v>90</v>
      </c>
    </row>
    <row r="10" spans="2:4" ht="15.75" customHeight="1" x14ac:dyDescent="0.25">
      <c r="B10" s="243">
        <f>'Cover Page'!C9</f>
        <v>0</v>
      </c>
    </row>
    <row r="11" spans="2:4" ht="15.75" x14ac:dyDescent="0.25">
      <c r="B11" s="32" t="s">
        <v>85</v>
      </c>
    </row>
    <row r="12" spans="2:4" x14ac:dyDescent="0.2">
      <c r="B12" s="152" t="str">
        <f>'Cover Page'!C6</f>
        <v>2021</v>
      </c>
    </row>
    <row r="13" spans="2:4" ht="15.75" x14ac:dyDescent="0.25">
      <c r="B13" s="245"/>
    </row>
    <row r="17" spans="2:2" s="12" customFormat="1" ht="15.75" thickBot="1" x14ac:dyDescent="0.25">
      <c r="B17" s="246" t="s">
        <v>92</v>
      </c>
    </row>
    <row r="18" spans="2:2" s="12" customFormat="1" ht="150.75" thickBot="1" x14ac:dyDescent="0.25">
      <c r="B18" s="335" t="s">
        <v>158</v>
      </c>
    </row>
    <row r="19" spans="2:2" s="12" customFormat="1" x14ac:dyDescent="0.2"/>
    <row r="20" spans="2:2" s="12" customFormat="1" x14ac:dyDescent="0.2"/>
    <row r="21" spans="2:2" s="12" customFormat="1" x14ac:dyDescent="0.2"/>
    <row r="22" spans="2:2" s="12" customFormat="1" x14ac:dyDescent="0.2"/>
    <row r="23" spans="2:2" s="12" customFormat="1" x14ac:dyDescent="0.2">
      <c r="B23" s="11" t="s">
        <v>93</v>
      </c>
    </row>
    <row r="24" spans="2:2" s="12" customFormat="1" x14ac:dyDescent="0.2"/>
    <row r="25" spans="2:2" s="12" customFormat="1" x14ac:dyDescent="0.2"/>
    <row r="26" spans="2:2" s="12" customFormat="1" x14ac:dyDescent="0.2"/>
    <row r="27" spans="2:2" s="12" customFormat="1" x14ac:dyDescent="0.2">
      <c r="B27" s="11" t="s">
        <v>94</v>
      </c>
    </row>
  </sheetData>
  <sheetProtection algorithmName="SHA-512" hashValue="Zlz5v4VkJZQOsKGtZEk+EnDLqgAYcGbt+ncn1DAHgG5izUayayCshL4cjwsGPN1oSwVrP0FYFVjfWsDVpUUX2A==" saltValue="uAe5eCVVJP9KikjcJ1yhZQ==" spinCount="100000" sheet="1" formatCells="0" formatColumns="0" formatRows="0"/>
  <pageMargins left="0.7" right="0.7" top="0.75" bottom="0.75" header="0.3" footer="0.3"/>
  <pageSetup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2022-08-17T13:21:31Z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