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codeName="ThisWorkbook" defaultThemeVersion="124226"/>
  <xr:revisionPtr revIDLastSave="0" documentId="13_ncr:1_{8CB5C5BC-A5B8-42E5-9889-B04DB91A45AD}" xr6:coauthVersionLast="46" xr6:coauthVersionMax="47" xr10:uidLastSave="{00000000-0000-0000-0000-000000000000}"/>
  <bookViews>
    <workbookView xWindow="-120" yWindow="-120" windowWidth="29040" windowHeight="1584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<sst xmlns="http://schemas.openxmlformats.org/spreadsheetml/2006/main" count="311" uniqueCount="165">
  <si>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</si>
  <si>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</si>
  <si>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</si>
  <si>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</si>
  <si>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</si>
  <si>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</si>
  <si>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</si>
  <si>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</si>
  <si>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</si>
  <si>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</si>
  <si>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</si>
  <si>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</si>
  <si>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</si>
  <si>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</si>
  <si>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</si>
  <si>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</si>
  <si>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</si>
  <si>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</si>
  <si>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</si>
  <si>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</si>
  <si>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</si>
  <si>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</si>
  <si>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</si>
  <si>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</si>
  <si>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</si>
  <si>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</si>
  <si>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</si>
  <si>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</si>
  <si>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</si>
  <si>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</si>
  <si>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</si>
  <si>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</si>
  <si>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</si>
  <si>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</si>
  <si>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</si>
  <si>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</si>
  <si>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</si>
  <si>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</si>
  <si>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</si>
  <si>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</si>
  <si>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</si>
  <si>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</si>
  <si>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</si>
  <si>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</si>
  <si>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</si>
  <si>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</si>
  <si>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</si>
  <si>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</si>
  <si>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</si>
  <si>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</si>
  <si>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</si>
  <si>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</si>
  <si>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</si>
  <si>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</si>
  <si>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</si>
  <si>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</si>
  <si>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</si>
  <si>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</si>
  <si>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</si>
  <si>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</si>
  <si>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</si>
  <si>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</si>
  <si>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</si>
  <si>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</si>
  <si>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</si>
  <si>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</si>
  <si>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</si>
  <si>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</si>
  <si>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</si>
  <si>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</si>
  <si>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</si>
  <si>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</si>
  <si>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</si>
  <si>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</si>
  <si>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</si>
  <si>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</si>
  <si>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</si>
  <si>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</si>
  <si>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</si>
  <si>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</si>
  <si>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</si>
  <si>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</si>
  <si>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</si>
  <si>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</si>
  <si>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</si>
  <si>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</si>
  <si>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</si>
  <si>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</si>
  <si>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</si>
  <si>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</si>
  <si>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</si>
  <si>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</si>
  <si>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</si>
  <si>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</si>
  <si>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</si>
  <si>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</si>
  <si>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</si>
  <si>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</si>
  <si>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</si>
  <si>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</si>
  <si>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</si>
  <si>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</si>
  <si>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</si>
  <si>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</si>
  <si>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</si>
  <si>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</si>
  <si>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</si>
  <si>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</si>
  <si>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</si>
  <si>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</si>
  <si>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</si>
  <si>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</si>
  <si>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</si>
  <si>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</si>
  <si>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</si>
  <si>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</si>
  <si>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</si>
  <si>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</si>
  <si>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</si>
  <si>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</si>
  <si>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</si>
  <si>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</si>
  <si>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</si>
  <si>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</si>
  <si>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</si>
  <si>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</si>
  <si>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</si>
  <si>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</si>
  <si>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</si>
  <si>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</si>
  <si>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</si>
  <si>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</si>
  <si>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</si>
  <si>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</si>
  <si>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</si>
  <si>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</si>
  <si>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</si>
  <si>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</si>
  <si>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</si>
  <si>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</si>
  <si>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</si>
  <si>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</si>
  <si>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</si>
  <si>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</si>
  <si>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</si>
  <si>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</si>
  <si>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</si>
  <si>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</si>
  <si>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</si>
  <si>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</si>
  <si>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</si>
  <si>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</si>
  <si>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</si>
  <si>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</si>
  <si>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</si>
  <si>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</si>
  <si>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</si>
  <si>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</si>
  <si>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</si>
  <si>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</si>
  <si>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</si>
  <si>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First Health Life &amp; Health Insurance Company</t>
  </si>
  <si>
    <t>No</t>
  </si>
  <si>
    <t>Not Applicable</t>
  </si>
  <si>
    <t>Company only has a single large group DPPO client and no allocations are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</si>
</sst>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
      <b/>
      <u/>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2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0" fontId="30" fillId="0" borderId="54" xfId="0" applyFont="1" applyBorder="1" applyAlignment="1" applyProtection="1">
      <alignment vertical="top" wrapText="1"/>
      <protection locked="0"/>
    </xf>
    <xf numFmtId="165" fontId="30" fillId="0" borderId="0" xfId="62" applyNumberFormat="1" applyFont="1" applyProtection="1">
      <protection locked="0"/>
    </xf>
    <xf numFmtId="44" fontId="30" fillId="0" borderId="0" xfId="81" applyFont="1" applyProtection="1">
      <protection locked="0"/>
    </xf>
    <xf numFmtId="44" fontId="30" fillId="0" borderId="0" xfId="81" applyNumberFormat="1" applyFont="1" applyBorder="1" applyProtection="1">
      <protection locked="0"/>
    </xf>
    <xf numFmtId="44" fontId="30" fillId="0" borderId="0" xfId="0" applyNumberFormat="1" applyFont="1" applyProtection="1">
      <protection locked="0"/>
    </xf>
    <xf numFmtId="10" fontId="30" fillId="0" borderId="0" xfId="326" applyNumberFormat="1" applyFont="1" applyProtection="1">
      <protection locked="0"/>
    </xf>
    <xf numFmtId="0" fontId="0" fillId="0" borderId="75" xfId="0" applyBorder="1" applyAlignment="1" applyProtection="1">
      <alignment horizontal="left" wrapText="1" indent="3"/>
      <protection locked="0"/>
    </xf>
    <xf numFmtId="167" fontId="30" fillId="0" borderId="0" xfId="326" applyNumberFormat="1" applyFont="1" applyAlignment="1" applyProtection="1">
      <protection locked="0"/>
    </xf>
    <xf numFmtId="165" fontId="30" fillId="0" borderId="0" xfId="62" applyNumberFormat="1" applyFont="1" applyFill="1" applyProtection="1">
      <protection locked="0"/>
    </xf>
    <xf numFmtId="0" fontId="41" fillId="0" borderId="0" xfId="0" applyFont="1" applyAlignment="1" applyProtection="1">
      <alignment horizontal="center"/>
      <protection locked="0"/>
    </xf>
    <xf numFmtId="164" fontId="30" fillId="0" borderId="0" xfId="0" applyNumberFormat="1" applyFont="1" applyFill="1" applyProtection="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1">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11" sqref="C11"/>
    </sheetView>
  </sheetViews>
  <sheetFormatPr defaultColWidth="9.140625" defaultRowHeight="15" x14ac:dyDescent="0.2"/>
  <cols>
    <col min="1" max="1" width="2.42578125" style="25" bestFit="1" customWidth="1"/>
    <col min="2" max="2" width="70.42578125" style="25" bestFit="1" customWidth="1"/>
    <col min="3" max="3" width="52.140625" style="25" bestFit="1"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33" t="s">
        <v>161</v>
      </c>
    </row>
    <row r="9" spans="1:3" ht="15.75" x14ac:dyDescent="0.2">
      <c r="A9" s="31" t="s">
        <v>3</v>
      </c>
      <c r="B9" s="32" t="s">
        <v>89</v>
      </c>
      <c r="C9" s="33" t="s">
        <v>161</v>
      </c>
    </row>
    <row r="10" spans="1:3" ht="16.5" thickBot="1" x14ac:dyDescent="0.3">
      <c r="A10" s="35" t="s">
        <v>4</v>
      </c>
      <c r="B10" s="36" t="s">
        <v>86</v>
      </c>
      <c r="C10" s="413"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T66"/>
  <sheetViews>
    <sheetView tabSelected="1" topLeftCell="A13" zoomScaleNormal="100" workbookViewId="0">
      <pane xSplit="4" ySplit="7" topLeftCell="I38" activePane="bottomRight" state="frozen"/>
      <selection activeCell="A13" sqref="A13"/>
      <selection pane="topRight" activeCell="E13" sqref="E13"/>
      <selection pane="bottomLeft" activeCell="A20" sqref="A20"/>
      <selection pane="bottomRight" activeCell="L63" sqref="L63"/>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7" width="12.28515625" style="25" bestFit="1" customWidth="1"/>
    <col min="18" max="18" width="14.28515625" style="25" bestFit="1" customWidth="1"/>
    <col min="19" max="19" width="11.7109375" style="25" bestFit="1" customWidth="1"/>
    <col min="20" max="20" width="9.7109375" style="25" bestFit="1" customWidth="1"/>
    <col min="21"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First Health Life &amp; Health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First Health Life &amp; Health Insurance Company</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2021</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20"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20" ht="31.5" customHeight="1" thickBot="1" x14ac:dyDescent="0.3">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c r="R18" s="425"/>
    </row>
    <row r="19" spans="2:20"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20" x14ac:dyDescent="0.2">
      <c r="B20" s="68" t="s">
        <v>0</v>
      </c>
      <c r="C20" s="69" t="s">
        <v>32</v>
      </c>
      <c r="D20" s="394"/>
      <c r="E20" s="70"/>
      <c r="F20" s="71"/>
      <c r="G20" s="72"/>
      <c r="H20" s="73"/>
      <c r="I20" s="74"/>
      <c r="J20" s="72"/>
      <c r="K20" s="70"/>
      <c r="L20" s="71"/>
      <c r="M20" s="74"/>
      <c r="N20" s="73"/>
      <c r="O20" s="70"/>
      <c r="P20" s="71"/>
    </row>
    <row r="21" spans="2:20"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518216</v>
      </c>
      <c r="P21" s="78">
        <f>'Pt 2 Premium and Claims'!P22+'Pt 2 Premium and Claims'!P23-'Pt 2 Premium and Claims'!P24-'Pt 2 Premium and Claims'!P25</f>
        <v>518216</v>
      </c>
      <c r="R21" s="417"/>
      <c r="S21" s="417"/>
      <c r="T21" s="421"/>
    </row>
    <row r="22" spans="2:20" s="37" customFormat="1" x14ac:dyDescent="0.2">
      <c r="B22" s="80"/>
      <c r="C22" s="81"/>
      <c r="D22" s="396"/>
      <c r="E22" s="82"/>
      <c r="F22" s="83"/>
      <c r="G22" s="84"/>
      <c r="H22" s="85"/>
      <c r="I22" s="82"/>
      <c r="J22" s="86"/>
      <c r="K22" s="82"/>
      <c r="L22" s="83"/>
      <c r="M22" s="82"/>
      <c r="N22" s="85"/>
      <c r="O22" s="82"/>
      <c r="P22" s="83"/>
      <c r="R22" s="424"/>
    </row>
    <row r="23" spans="2:20" s="37" customFormat="1" x14ac:dyDescent="0.2">
      <c r="B23" s="68" t="s">
        <v>1</v>
      </c>
      <c r="C23" s="69" t="s">
        <v>6</v>
      </c>
      <c r="D23" s="397"/>
      <c r="E23" s="74"/>
      <c r="F23" s="87"/>
      <c r="G23" s="72"/>
      <c r="H23" s="88"/>
      <c r="I23" s="74"/>
      <c r="J23" s="89"/>
      <c r="K23" s="74"/>
      <c r="L23" s="87"/>
      <c r="M23" s="74"/>
      <c r="N23" s="88"/>
      <c r="O23" s="74"/>
      <c r="P23" s="87"/>
      <c r="R23" s="424"/>
    </row>
    <row r="24" spans="2:20"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0</v>
      </c>
      <c r="N24" s="78">
        <f>'Pt 2 Premium and Claims'!N51</f>
        <v>0</v>
      </c>
      <c r="O24" s="77">
        <f>'Pt 2 Premium and Claims'!O51</f>
        <v>314304</v>
      </c>
      <c r="P24" s="78">
        <f>'Pt 2 Premium and Claims'!P51</f>
        <v>308542</v>
      </c>
      <c r="R24" s="424"/>
      <c r="S24" s="417"/>
      <c r="T24" s="421"/>
    </row>
    <row r="25" spans="2:20" s="37" customFormat="1" x14ac:dyDescent="0.2">
      <c r="B25" s="92"/>
      <c r="C25" s="93"/>
      <c r="D25" s="396"/>
      <c r="E25" s="82"/>
      <c r="F25" s="83"/>
      <c r="G25" s="84"/>
      <c r="H25" s="85"/>
      <c r="I25" s="82"/>
      <c r="J25" s="86"/>
      <c r="K25" s="82"/>
      <c r="L25" s="83"/>
      <c r="M25" s="82"/>
      <c r="N25" s="85"/>
      <c r="O25" s="82"/>
      <c r="P25" s="83"/>
      <c r="Q25" s="426"/>
      <c r="R25" s="424"/>
    </row>
    <row r="26" spans="2:20" x14ac:dyDescent="0.2">
      <c r="B26" s="68" t="s">
        <v>2</v>
      </c>
      <c r="C26" s="69" t="s">
        <v>46</v>
      </c>
      <c r="D26" s="394"/>
      <c r="E26" s="74"/>
      <c r="F26" s="87"/>
      <c r="G26" s="72"/>
      <c r="H26" s="88"/>
      <c r="I26" s="74"/>
      <c r="J26" s="89"/>
      <c r="K26" s="74"/>
      <c r="L26" s="87"/>
      <c r="M26" s="74"/>
      <c r="N26" s="88"/>
      <c r="O26" s="74"/>
      <c r="P26" s="87"/>
      <c r="R26" s="417"/>
    </row>
    <row r="27" spans="2:20" s="37" customFormat="1" ht="30" x14ac:dyDescent="0.2">
      <c r="B27" s="90"/>
      <c r="C27" s="94">
        <v>3.1</v>
      </c>
      <c r="D27" s="395" t="s">
        <v>134</v>
      </c>
      <c r="E27" s="74"/>
      <c r="F27" s="87"/>
      <c r="G27" s="72"/>
      <c r="H27" s="88"/>
      <c r="I27" s="74"/>
      <c r="J27" s="89"/>
      <c r="K27" s="74"/>
      <c r="L27" s="87"/>
      <c r="M27" s="74"/>
      <c r="N27" s="88"/>
      <c r="O27" s="74"/>
      <c r="P27" s="87"/>
      <c r="R27" s="424"/>
    </row>
    <row r="28" spans="2:20" s="37" customFormat="1" x14ac:dyDescent="0.2">
      <c r="B28" s="90"/>
      <c r="C28" s="94"/>
      <c r="D28" s="395" t="s">
        <v>58</v>
      </c>
      <c r="E28" s="95"/>
      <c r="F28" s="96"/>
      <c r="G28" s="97"/>
      <c r="H28" s="98"/>
      <c r="I28" s="99"/>
      <c r="J28" s="100"/>
      <c r="K28" s="99"/>
      <c r="L28" s="101"/>
      <c r="M28" s="99"/>
      <c r="N28" s="98"/>
      <c r="O28" s="99">
        <v>33771.725459325775</v>
      </c>
      <c r="P28" s="101">
        <v>33771.725459325775</v>
      </c>
      <c r="R28" s="424"/>
      <c r="S28" s="417"/>
    </row>
    <row r="29" spans="2:20" s="37" customFormat="1" ht="30" x14ac:dyDescent="0.2">
      <c r="B29" s="90"/>
      <c r="C29" s="94"/>
      <c r="D29" s="395" t="s">
        <v>67</v>
      </c>
      <c r="E29" s="99"/>
      <c r="F29" s="101"/>
      <c r="G29" s="97"/>
      <c r="H29" s="98"/>
      <c r="I29" s="99"/>
      <c r="J29" s="100"/>
      <c r="K29" s="99"/>
      <c r="L29" s="101"/>
      <c r="M29" s="99"/>
      <c r="N29" s="98"/>
      <c r="O29" s="99">
        <v>2.814724975521476</v>
      </c>
      <c r="P29" s="101">
        <v>2.814724975521476</v>
      </c>
      <c r="R29" s="424"/>
      <c r="S29" s="417"/>
    </row>
    <row r="30" spans="2:20" ht="45" x14ac:dyDescent="0.2">
      <c r="B30" s="75"/>
      <c r="C30" s="94">
        <v>3.2</v>
      </c>
      <c r="D30" s="395" t="s">
        <v>135</v>
      </c>
      <c r="E30" s="74"/>
      <c r="F30" s="87"/>
      <c r="G30" s="72"/>
      <c r="H30" s="88"/>
      <c r="I30" s="74"/>
      <c r="J30" s="89"/>
      <c r="K30" s="74"/>
      <c r="L30" s="87"/>
      <c r="M30" s="74"/>
      <c r="N30" s="88"/>
      <c r="O30" s="74"/>
      <c r="P30" s="87"/>
      <c r="R30" s="417"/>
    </row>
    <row r="31" spans="2:20" x14ac:dyDescent="0.2">
      <c r="B31" s="75"/>
      <c r="C31" s="94"/>
      <c r="D31" s="393" t="s">
        <v>42</v>
      </c>
      <c r="E31" s="102"/>
      <c r="F31" s="101"/>
      <c r="G31" s="97"/>
      <c r="H31" s="98"/>
      <c r="I31" s="99"/>
      <c r="J31" s="100"/>
      <c r="K31" s="102"/>
      <c r="L31" s="101"/>
      <c r="M31" s="99"/>
      <c r="N31" s="98"/>
      <c r="O31" s="99">
        <v>328.49283913041023</v>
      </c>
      <c r="P31" s="101">
        <v>328.49283913041023</v>
      </c>
      <c r="R31" s="417"/>
      <c r="S31" s="417"/>
    </row>
    <row r="32" spans="2:20" x14ac:dyDescent="0.2">
      <c r="B32" s="75"/>
      <c r="C32" s="94"/>
      <c r="D32" s="393" t="s">
        <v>104</v>
      </c>
      <c r="E32" s="99"/>
      <c r="F32" s="101"/>
      <c r="G32" s="97"/>
      <c r="H32" s="98"/>
      <c r="I32" s="99"/>
      <c r="J32" s="100"/>
      <c r="K32" s="99"/>
      <c r="L32" s="101"/>
      <c r="M32" s="99"/>
      <c r="N32" s="98"/>
      <c r="O32" s="99">
        <v>12216</v>
      </c>
      <c r="P32" s="101">
        <v>12216</v>
      </c>
      <c r="R32" s="417"/>
      <c r="S32" s="417"/>
    </row>
    <row r="33" spans="2:20" x14ac:dyDescent="0.2">
      <c r="B33" s="75"/>
      <c r="C33" s="94"/>
      <c r="D33" s="393" t="s">
        <v>103</v>
      </c>
      <c r="E33" s="99"/>
      <c r="F33" s="101"/>
      <c r="G33" s="97"/>
      <c r="H33" s="98"/>
      <c r="I33" s="99"/>
      <c r="J33" s="100"/>
      <c r="K33" s="99"/>
      <c r="L33" s="101"/>
      <c r="M33" s="99"/>
      <c r="N33" s="98"/>
      <c r="O33" s="99"/>
      <c r="P33" s="101"/>
      <c r="R33" s="417"/>
    </row>
    <row r="34" spans="2:20" x14ac:dyDescent="0.2">
      <c r="B34" s="75"/>
      <c r="C34" s="94">
        <v>3.3</v>
      </c>
      <c r="D34" s="393" t="s">
        <v>21</v>
      </c>
      <c r="E34" s="102"/>
      <c r="F34" s="101"/>
      <c r="G34" s="97"/>
      <c r="H34" s="98"/>
      <c r="I34" s="99"/>
      <c r="J34" s="100"/>
      <c r="K34" s="102"/>
      <c r="L34" s="101"/>
      <c r="M34" s="99"/>
      <c r="N34" s="98"/>
      <c r="O34" s="99"/>
      <c r="P34" s="101"/>
      <c r="R34" s="417"/>
    </row>
    <row r="35" spans="2:20"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0</v>
      </c>
      <c r="N35" s="104">
        <f t="shared" si="0"/>
        <v>0</v>
      </c>
      <c r="O35" s="103">
        <f t="shared" si="0"/>
        <v>46319.033023431708</v>
      </c>
      <c r="P35" s="104">
        <f t="shared" si="0"/>
        <v>46319.033023431708</v>
      </c>
      <c r="R35" s="417"/>
      <c r="S35" s="417"/>
      <c r="T35" s="421"/>
    </row>
    <row r="36" spans="2:20" s="37" customFormat="1" x14ac:dyDescent="0.2">
      <c r="B36" s="92"/>
      <c r="C36" s="93"/>
      <c r="D36" s="396"/>
      <c r="E36" s="82"/>
      <c r="F36" s="83"/>
      <c r="G36" s="84"/>
      <c r="H36" s="85"/>
      <c r="I36" s="82"/>
      <c r="J36" s="86"/>
      <c r="K36" s="82"/>
      <c r="L36" s="83"/>
      <c r="M36" s="82"/>
      <c r="N36" s="85"/>
      <c r="O36" s="82"/>
      <c r="P36" s="83"/>
      <c r="R36" s="424"/>
    </row>
    <row r="37" spans="2:20" x14ac:dyDescent="0.2">
      <c r="B37" s="105" t="s">
        <v>3</v>
      </c>
      <c r="C37" s="106" t="s">
        <v>47</v>
      </c>
      <c r="D37" s="398"/>
      <c r="E37" s="74"/>
      <c r="F37" s="87"/>
      <c r="G37" s="72"/>
      <c r="H37" s="88"/>
      <c r="I37" s="74"/>
      <c r="J37" s="89"/>
      <c r="K37" s="74"/>
      <c r="L37" s="87"/>
      <c r="M37" s="74"/>
      <c r="N37" s="88"/>
      <c r="O37" s="74"/>
      <c r="P37" s="87"/>
      <c r="R37" s="417"/>
    </row>
    <row r="38" spans="2:20" x14ac:dyDescent="0.2">
      <c r="B38" s="107"/>
      <c r="C38" s="94">
        <v>4.0999999999999996</v>
      </c>
      <c r="D38" s="393" t="s">
        <v>18</v>
      </c>
      <c r="E38" s="99"/>
      <c r="F38" s="101"/>
      <c r="G38" s="97"/>
      <c r="H38" s="101"/>
      <c r="I38" s="99"/>
      <c r="J38" s="101"/>
      <c r="K38" s="99"/>
      <c r="L38" s="101"/>
      <c r="M38" s="99"/>
      <c r="N38" s="101"/>
      <c r="O38" s="99"/>
      <c r="P38" s="101"/>
      <c r="R38" s="417"/>
    </row>
    <row r="39" spans="2:20" x14ac:dyDescent="0.2">
      <c r="B39" s="107"/>
      <c r="C39" s="94">
        <v>4.2</v>
      </c>
      <c r="D39" s="393" t="s">
        <v>19</v>
      </c>
      <c r="E39" s="99"/>
      <c r="F39" s="101"/>
      <c r="G39" s="97"/>
      <c r="H39" s="101"/>
      <c r="I39" s="99"/>
      <c r="J39" s="101"/>
      <c r="K39" s="99"/>
      <c r="L39" s="101"/>
      <c r="M39" s="99"/>
      <c r="N39" s="101"/>
      <c r="O39" s="99"/>
      <c r="P39" s="101"/>
      <c r="R39" s="417"/>
    </row>
    <row r="40" spans="2:20" x14ac:dyDescent="0.2">
      <c r="B40" s="107"/>
      <c r="C40" s="94">
        <v>4.3</v>
      </c>
      <c r="D40" s="393" t="s">
        <v>22</v>
      </c>
      <c r="E40" s="74"/>
      <c r="F40" s="87"/>
      <c r="G40" s="72"/>
      <c r="H40" s="87"/>
      <c r="I40" s="74"/>
      <c r="J40" s="87"/>
      <c r="K40" s="74"/>
      <c r="L40" s="87"/>
      <c r="M40" s="74"/>
      <c r="N40" s="87"/>
      <c r="O40" s="74"/>
      <c r="P40" s="87"/>
      <c r="R40" s="417"/>
    </row>
    <row r="41" spans="2:20" ht="17.25" customHeight="1" x14ac:dyDescent="0.2">
      <c r="B41" s="107"/>
      <c r="C41" s="94"/>
      <c r="D41" s="395" t="s">
        <v>122</v>
      </c>
      <c r="E41" s="102"/>
      <c r="F41" s="101"/>
      <c r="G41" s="401"/>
      <c r="H41" s="101"/>
      <c r="I41" s="102"/>
      <c r="J41" s="101"/>
      <c r="K41" s="102"/>
      <c r="L41" s="101"/>
      <c r="M41" s="102"/>
      <c r="N41" s="101"/>
      <c r="O41" s="102">
        <v>1118.9897301821786</v>
      </c>
      <c r="P41" s="101">
        <v>1118.9897301821786</v>
      </c>
      <c r="R41" s="417"/>
      <c r="S41" s="417"/>
    </row>
    <row r="42" spans="2:20" ht="30" x14ac:dyDescent="0.2">
      <c r="B42" s="107"/>
      <c r="C42" s="108"/>
      <c r="D42" s="395" t="s">
        <v>123</v>
      </c>
      <c r="E42" s="102"/>
      <c r="F42" s="101"/>
      <c r="G42" s="401"/>
      <c r="H42" s="101"/>
      <c r="I42" s="102"/>
      <c r="J42" s="101"/>
      <c r="K42" s="102"/>
      <c r="L42" s="101"/>
      <c r="M42" s="102"/>
      <c r="N42" s="101"/>
      <c r="O42" s="102">
        <v>0.36086217634890722</v>
      </c>
      <c r="P42" s="101">
        <v>0.36086217634890722</v>
      </c>
      <c r="R42" s="417"/>
    </row>
    <row r="43" spans="2:20" x14ac:dyDescent="0.2">
      <c r="B43" s="107"/>
      <c r="C43" s="94">
        <v>4.4000000000000004</v>
      </c>
      <c r="D43" s="393" t="s">
        <v>20</v>
      </c>
      <c r="E43" s="102"/>
      <c r="F43" s="403"/>
      <c r="G43" s="401"/>
      <c r="H43" s="97"/>
      <c r="I43" s="102"/>
      <c r="J43" s="97"/>
      <c r="K43" s="102"/>
      <c r="L43" s="97"/>
      <c r="M43" s="102"/>
      <c r="N43" s="97"/>
      <c r="O43" s="102">
        <v>33087.305562994232</v>
      </c>
      <c r="P43" s="101">
        <v>33087.305562994232</v>
      </c>
      <c r="R43" s="417"/>
      <c r="S43" s="417"/>
    </row>
    <row r="44" spans="2:20"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0</v>
      </c>
      <c r="N44" s="104">
        <f t="shared" si="1"/>
        <v>0</v>
      </c>
      <c r="O44" s="103">
        <f t="shared" si="1"/>
        <v>34206.656155352757</v>
      </c>
      <c r="P44" s="104">
        <f t="shared" si="1"/>
        <v>34206.656155352757</v>
      </c>
      <c r="R44" s="417"/>
      <c r="S44" s="417"/>
      <c r="T44" s="421"/>
    </row>
    <row r="45" spans="2:20" s="37" customFormat="1" x14ac:dyDescent="0.2">
      <c r="B45" s="109"/>
      <c r="C45" s="110"/>
      <c r="D45" s="399"/>
      <c r="E45" s="74"/>
      <c r="F45" s="87"/>
      <c r="G45" s="72"/>
      <c r="H45" s="88"/>
      <c r="I45" s="74"/>
      <c r="J45" s="89"/>
      <c r="K45" s="74"/>
      <c r="L45" s="87"/>
      <c r="M45" s="74"/>
      <c r="N45" s="88"/>
      <c r="O45" s="74"/>
      <c r="P45" s="87"/>
      <c r="R45" s="424"/>
    </row>
    <row r="46" spans="2:20" x14ac:dyDescent="0.2">
      <c r="B46" s="105" t="s">
        <v>4</v>
      </c>
      <c r="C46" s="111" t="s">
        <v>48</v>
      </c>
      <c r="D46" s="400"/>
      <c r="E46" s="74"/>
      <c r="F46" s="87"/>
      <c r="G46" s="72"/>
      <c r="H46" s="88"/>
      <c r="I46" s="74"/>
      <c r="J46" s="89"/>
      <c r="K46" s="74"/>
      <c r="L46" s="87"/>
      <c r="M46" s="74"/>
      <c r="N46" s="88"/>
      <c r="O46" s="74"/>
      <c r="P46" s="87"/>
      <c r="R46" s="417"/>
    </row>
    <row r="47" spans="2:20" s="37" customFormat="1" x14ac:dyDescent="0.2">
      <c r="B47" s="90"/>
      <c r="C47" s="94">
        <v>5.0999999999999996</v>
      </c>
      <c r="D47" s="393" t="s">
        <v>5</v>
      </c>
      <c r="E47" s="112"/>
      <c r="F47" s="404"/>
      <c r="G47" s="113"/>
      <c r="H47" s="113"/>
      <c r="I47" s="112"/>
      <c r="J47" s="113"/>
      <c r="K47" s="112"/>
      <c r="L47" s="113"/>
      <c r="M47" s="112"/>
      <c r="N47" s="113"/>
      <c r="O47" s="112">
        <v>815</v>
      </c>
      <c r="P47" s="389">
        <v>815</v>
      </c>
      <c r="R47" s="424"/>
      <c r="S47" s="417"/>
      <c r="T47" s="421"/>
    </row>
    <row r="48" spans="2:20" s="37" customFormat="1" x14ac:dyDescent="0.2">
      <c r="B48" s="90"/>
      <c r="C48" s="94">
        <v>5.2</v>
      </c>
      <c r="D48" s="393" t="s">
        <v>27</v>
      </c>
      <c r="E48" s="112"/>
      <c r="F48" s="404"/>
      <c r="G48" s="113"/>
      <c r="H48" s="113"/>
      <c r="I48" s="112"/>
      <c r="J48" s="113"/>
      <c r="K48" s="112"/>
      <c r="L48" s="113"/>
      <c r="M48" s="112"/>
      <c r="N48" s="113"/>
      <c r="O48" s="112">
        <v>9588</v>
      </c>
      <c r="P48" s="114">
        <v>9588</v>
      </c>
      <c r="R48" s="424"/>
      <c r="S48" s="417"/>
      <c r="T48" s="421"/>
    </row>
    <row r="49" spans="2:20"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0</v>
      </c>
      <c r="N49" s="116">
        <f>N48/12</f>
        <v>0</v>
      </c>
      <c r="O49" s="115">
        <f t="shared" si="2"/>
        <v>799</v>
      </c>
      <c r="P49" s="116">
        <f t="shared" si="2"/>
        <v>799</v>
      </c>
      <c r="R49" s="424"/>
      <c r="S49" s="417"/>
      <c r="T49" s="421"/>
    </row>
    <row r="50" spans="2:20" ht="45" customHeight="1" x14ac:dyDescent="0.2">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20" ht="13.5" customHeight="1" x14ac:dyDescent="0.2">
      <c r="B51" s="123"/>
      <c r="C51" s="124"/>
      <c r="D51" s="125"/>
      <c r="E51" s="373"/>
      <c r="F51" s="126"/>
      <c r="G51" s="126"/>
      <c r="H51" s="126"/>
      <c r="I51" s="126"/>
      <c r="J51" s="126"/>
      <c r="K51" s="127"/>
      <c r="L51" s="126"/>
      <c r="M51" s="126"/>
      <c r="N51" s="126"/>
      <c r="O51" s="126"/>
      <c r="P51" s="128"/>
    </row>
    <row r="52" spans="2:20" x14ac:dyDescent="0.2">
      <c r="B52" s="129" t="s">
        <v>56</v>
      </c>
      <c r="C52" s="130" t="s">
        <v>53</v>
      </c>
      <c r="D52" s="131"/>
      <c r="E52" s="132"/>
      <c r="F52" s="133"/>
      <c r="G52" s="133"/>
      <c r="H52" s="133"/>
      <c r="I52" s="133"/>
      <c r="J52" s="133"/>
      <c r="K52" s="127"/>
      <c r="L52" s="133"/>
      <c r="M52" s="133"/>
      <c r="N52" s="133"/>
      <c r="O52" s="133"/>
      <c r="P52" s="134"/>
    </row>
    <row r="53" spans="2:20" ht="15.75" thickBot="1" x14ac:dyDescent="0.25">
      <c r="B53" s="135" t="s">
        <v>57</v>
      </c>
      <c r="C53" s="136" t="s">
        <v>129</v>
      </c>
      <c r="D53" s="137"/>
      <c r="E53" s="138"/>
      <c r="F53" s="139"/>
      <c r="G53" s="139"/>
      <c r="H53" s="139"/>
      <c r="I53" s="139"/>
      <c r="J53" s="139"/>
      <c r="K53" s="140"/>
      <c r="L53" s="139"/>
      <c r="M53" s="139"/>
      <c r="N53" s="139"/>
      <c r="O53" s="139"/>
      <c r="P53" s="141"/>
    </row>
    <row r="54" spans="2:20" x14ac:dyDescent="0.2">
      <c r="B54" s="24"/>
      <c r="C54" s="24"/>
      <c r="D54" s="24"/>
      <c r="E54" s="142"/>
      <c r="F54" s="142"/>
      <c r="G54" s="142"/>
      <c r="H54" s="142"/>
      <c r="I54" s="142"/>
      <c r="J54" s="142"/>
      <c r="K54" s="142"/>
      <c r="L54" s="142"/>
      <c r="M54" s="142"/>
      <c r="N54" s="142"/>
      <c r="O54" s="142"/>
      <c r="P54" s="142"/>
    </row>
    <row r="55" spans="2:20" ht="15.75" x14ac:dyDescent="0.25">
      <c r="B55" s="143" t="s">
        <v>61</v>
      </c>
      <c r="C55" s="143"/>
      <c r="D55" s="143"/>
      <c r="E55" s="142"/>
      <c r="F55" s="142"/>
      <c r="G55" s="142"/>
      <c r="H55" s="142"/>
      <c r="I55" s="142"/>
      <c r="J55" s="142"/>
      <c r="K55" s="142"/>
      <c r="L55" s="142"/>
      <c r="M55" s="142"/>
      <c r="O55" s="419"/>
      <c r="P55" s="419"/>
    </row>
    <row r="56" spans="2:20" ht="17.25" customHeight="1" x14ac:dyDescent="0.25">
      <c r="B56" s="143"/>
      <c r="C56" s="234" t="s">
        <v>137</v>
      </c>
      <c r="D56" s="234"/>
      <c r="E56" s="142"/>
      <c r="F56" s="142"/>
      <c r="G56" s="142"/>
      <c r="H56" s="142"/>
      <c r="I56" s="142"/>
      <c r="J56" s="142"/>
      <c r="K56" s="142"/>
      <c r="L56" s="142"/>
      <c r="M56" s="142"/>
      <c r="O56" s="419"/>
      <c r="P56" s="419"/>
    </row>
    <row r="57" spans="2:20" ht="16.5" customHeight="1" x14ac:dyDescent="0.25">
      <c r="B57" s="143"/>
      <c r="C57" s="143" t="s">
        <v>70</v>
      </c>
      <c r="D57" s="45"/>
      <c r="E57" s="142"/>
      <c r="F57" s="142"/>
      <c r="G57" s="142"/>
      <c r="H57" s="142"/>
      <c r="I57" s="142"/>
      <c r="J57" s="142"/>
      <c r="K57" s="142"/>
      <c r="L57" s="142"/>
      <c r="M57" s="142"/>
      <c r="O57" s="142"/>
      <c r="P57" s="142"/>
    </row>
    <row r="58" spans="2:20" ht="17.25" customHeight="1" x14ac:dyDescent="0.25">
      <c r="B58" s="143"/>
      <c r="C58" s="143" t="s">
        <v>66</v>
      </c>
      <c r="D58" s="45"/>
      <c r="M58" s="142"/>
      <c r="O58" s="418"/>
      <c r="P58" s="418"/>
    </row>
    <row r="59" spans="2:20" ht="17.25" customHeight="1" x14ac:dyDescent="0.2">
      <c r="B59" s="144"/>
      <c r="C59" s="234" t="s">
        <v>101</v>
      </c>
      <c r="D59" s="234"/>
      <c r="E59" s="145"/>
      <c r="M59" s="142"/>
      <c r="O59" s="418"/>
      <c r="P59" s="418"/>
    </row>
    <row r="60" spans="2:20" ht="13.15" customHeight="1" x14ac:dyDescent="0.2">
      <c r="C60" s="146"/>
      <c r="D60" s="146"/>
    </row>
    <row r="62" spans="2:20" x14ac:dyDescent="0.2">
      <c r="M62" s="142"/>
      <c r="O62" s="420"/>
      <c r="P62" s="420"/>
    </row>
    <row r="63" spans="2:20" x14ac:dyDescent="0.2">
      <c r="M63" s="142"/>
      <c r="O63" s="421"/>
      <c r="P63" s="421"/>
    </row>
    <row r="65" spans="13:16" x14ac:dyDescent="0.2">
      <c r="M65" s="142"/>
      <c r="O65" s="420"/>
      <c r="P65" s="420"/>
    </row>
    <row r="66" spans="13:16" x14ac:dyDescent="0.2">
      <c r="M66" s="142"/>
      <c r="O66" s="421"/>
      <c r="P66" s="421"/>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0" priority="92" stopIfTrue="1" operator="lessThan">
      <formula>0</formula>
    </cfRule>
  </conditionalFormatting>
  <conditionalFormatting sqref="K28:K29 K31:K34 M28:M29 M31:M34 O28:O29 O31:O34">
    <cfRule type="cellIs" dxfId="89" priority="61" stopIfTrue="1" operator="lessThan">
      <formula>0</formula>
    </cfRule>
  </conditionalFormatting>
  <conditionalFormatting sqref="G35:H35">
    <cfRule type="cellIs" dxfId="88" priority="33" stopIfTrue="1" operator="lessThan">
      <formula>0</formula>
    </cfRule>
  </conditionalFormatting>
  <conditionalFormatting sqref="I35:J35">
    <cfRule type="cellIs" dxfId="87" priority="32" stopIfTrue="1" operator="lessThan">
      <formula>0</formula>
    </cfRule>
  </conditionalFormatting>
  <conditionalFormatting sqref="K35:L35">
    <cfRule type="cellIs" dxfId="86" priority="31" stopIfTrue="1" operator="lessThan">
      <formula>0</formula>
    </cfRule>
  </conditionalFormatting>
  <conditionalFormatting sqref="M35:N35">
    <cfRule type="cellIs" dxfId="85" priority="30" stopIfTrue="1" operator="lessThan">
      <formula>0</formula>
    </cfRule>
  </conditionalFormatting>
  <conditionalFormatting sqref="O35:P35">
    <cfRule type="cellIs" dxfId="84" priority="29" stopIfTrue="1" operator="lessThan">
      <formula>0</formula>
    </cfRule>
  </conditionalFormatting>
  <conditionalFormatting sqref="G38:G39 I38:I39 K38:K39 M38:M39 O38:O39">
    <cfRule type="cellIs" dxfId="83" priority="28" stopIfTrue="1" operator="lessThan">
      <formula>0</formula>
    </cfRule>
  </conditionalFormatting>
  <conditionalFormatting sqref="F43">
    <cfRule type="cellIs" dxfId="82" priority="27" stopIfTrue="1" operator="lessThan">
      <formula>0</formula>
    </cfRule>
  </conditionalFormatting>
  <conditionalFormatting sqref="E43">
    <cfRule type="cellIs" dxfId="81" priority="25" stopIfTrue="1" operator="lessThan">
      <formula>0</formula>
    </cfRule>
  </conditionalFormatting>
  <conditionalFormatting sqref="H43 J43 L43 N43">
    <cfRule type="cellIs" dxfId="80" priority="23" stopIfTrue="1" operator="lessThan">
      <formula>0</formula>
    </cfRule>
  </conditionalFormatting>
  <conditionalFormatting sqref="G43 I43 K43 M43 O43">
    <cfRule type="cellIs" dxfId="79" priority="22" stopIfTrue="1" operator="lessThan">
      <formula>0</formula>
    </cfRule>
  </conditionalFormatting>
  <conditionalFormatting sqref="G41:G42 I41:I42 K41:K42 M41:M42 O41:O42">
    <cfRule type="cellIs" dxfId="78" priority="21" stopIfTrue="1" operator="lessThan">
      <formula>0</formula>
    </cfRule>
  </conditionalFormatting>
  <conditionalFormatting sqref="G47:O48">
    <cfRule type="cellIs" dxfId="77" priority="20" stopIfTrue="1" operator="lessThan">
      <formula>0</formula>
    </cfRule>
  </conditionalFormatting>
  <conditionalFormatting sqref="F44">
    <cfRule type="cellIs" dxfId="76" priority="19" stopIfTrue="1" operator="lessThan">
      <formula>0</formula>
    </cfRule>
  </conditionalFormatting>
  <conditionalFormatting sqref="G44">
    <cfRule type="cellIs" dxfId="75" priority="18" stopIfTrue="1" operator="lessThan">
      <formula>0</formula>
    </cfRule>
  </conditionalFormatting>
  <conditionalFormatting sqref="H44">
    <cfRule type="cellIs" dxfId="74" priority="17" stopIfTrue="1" operator="lessThan">
      <formula>0</formula>
    </cfRule>
  </conditionalFormatting>
  <conditionalFormatting sqref="I44">
    <cfRule type="cellIs" dxfId="73" priority="16" stopIfTrue="1" operator="lessThan">
      <formula>0</formula>
    </cfRule>
  </conditionalFormatting>
  <conditionalFormatting sqref="J44">
    <cfRule type="cellIs" dxfId="72" priority="15" stopIfTrue="1" operator="lessThan">
      <formula>0</formula>
    </cfRule>
  </conditionalFormatting>
  <conditionalFormatting sqref="K44">
    <cfRule type="cellIs" dxfId="71" priority="14" stopIfTrue="1" operator="lessThan">
      <formula>0</formula>
    </cfRule>
  </conditionalFormatting>
  <conditionalFormatting sqref="L44">
    <cfRule type="cellIs" dxfId="70" priority="13" stopIfTrue="1" operator="lessThan">
      <formula>0</formula>
    </cfRule>
  </conditionalFormatting>
  <conditionalFormatting sqref="M44">
    <cfRule type="cellIs" dxfId="69" priority="12" stopIfTrue="1" operator="lessThan">
      <formula>0</formula>
    </cfRule>
  </conditionalFormatting>
  <conditionalFormatting sqref="N44">
    <cfRule type="cellIs" dxfId="68" priority="11" stopIfTrue="1" operator="lessThan">
      <formula>0</formula>
    </cfRule>
  </conditionalFormatting>
  <conditionalFormatting sqref="O44">
    <cfRule type="cellIs" dxfId="67" priority="10" stopIfTrue="1" operator="lessThan">
      <formula>0</formula>
    </cfRule>
  </conditionalFormatting>
  <conditionalFormatting sqref="P44">
    <cfRule type="cellIs" dxfId="66" priority="9"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R59"/>
  <sheetViews>
    <sheetView zoomScaleNormal="100" workbookViewId="0">
      <pane xSplit="4" ySplit="19" topLeftCell="J38" activePane="bottomRight" state="frozen"/>
      <selection pane="topRight" activeCell="E1" sqref="E1"/>
      <selection pane="bottomLeft" activeCell="A20" sqref="A20"/>
      <selection pane="bottomRight" activeCell="R21" sqref="R21:R51"/>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7" width="9.28515625" style="11"/>
    <col min="18" max="18" width="14.28515625" style="11" bestFit="1" customWidth="1"/>
    <col min="19"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First Health Life &amp; Health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First Health Life &amp; Health Insurance Company</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2021</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8"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8"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8" s="25" customFormat="1" ht="32.25" thickBot="1" x14ac:dyDescent="0.25">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8"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8" s="25" customFormat="1" x14ac:dyDescent="0.2">
      <c r="A21" s="37"/>
      <c r="B21" s="68" t="s">
        <v>0</v>
      </c>
      <c r="C21" s="106" t="s">
        <v>64</v>
      </c>
      <c r="D21" s="406"/>
      <c r="E21" s="151"/>
      <c r="F21" s="152"/>
      <c r="G21" s="151"/>
      <c r="H21" s="153"/>
      <c r="I21" s="151"/>
      <c r="J21" s="152"/>
      <c r="K21" s="151"/>
      <c r="L21" s="152"/>
      <c r="M21" s="151"/>
      <c r="N21" s="153"/>
      <c r="O21" s="151"/>
      <c r="P21" s="152"/>
    </row>
    <row r="22" spans="1:18" s="25" customFormat="1" x14ac:dyDescent="0.2">
      <c r="A22" s="37"/>
      <c r="B22" s="75"/>
      <c r="C22" s="76">
        <v>1.1000000000000001</v>
      </c>
      <c r="D22" s="393" t="s">
        <v>15</v>
      </c>
      <c r="E22" s="412"/>
      <c r="F22" s="155"/>
      <c r="G22" s="154"/>
      <c r="H22" s="155"/>
      <c r="I22" s="154"/>
      <c r="J22" s="155"/>
      <c r="K22" s="154"/>
      <c r="L22" s="155"/>
      <c r="M22" s="154"/>
      <c r="N22" s="155"/>
      <c r="O22" s="154">
        <v>517923</v>
      </c>
      <c r="P22" s="155">
        <v>517923</v>
      </c>
      <c r="R22" s="417"/>
    </row>
    <row r="23" spans="1:18" s="25" customFormat="1" x14ac:dyDescent="0.2">
      <c r="A23" s="37"/>
      <c r="B23" s="75"/>
      <c r="C23" s="76">
        <v>1.2</v>
      </c>
      <c r="D23" s="393" t="s">
        <v>16</v>
      </c>
      <c r="E23" s="154"/>
      <c r="F23" s="155"/>
      <c r="G23" s="154"/>
      <c r="H23" s="155"/>
      <c r="I23" s="154"/>
      <c r="J23" s="155"/>
      <c r="K23" s="154"/>
      <c r="L23" s="155"/>
      <c r="M23" s="154"/>
      <c r="N23" s="155"/>
      <c r="O23" s="154">
        <v>19457</v>
      </c>
      <c r="P23" s="155">
        <v>19457</v>
      </c>
      <c r="R23" s="417"/>
    </row>
    <row r="24" spans="1:18" s="25" customFormat="1" x14ac:dyDescent="0.2">
      <c r="A24" s="37"/>
      <c r="B24" s="75"/>
      <c r="C24" s="76">
        <v>1.3</v>
      </c>
      <c r="D24" s="393" t="s">
        <v>34</v>
      </c>
      <c r="E24" s="154"/>
      <c r="F24" s="155"/>
      <c r="G24" s="154"/>
      <c r="H24" s="155"/>
      <c r="I24" s="154"/>
      <c r="J24" s="155"/>
      <c r="K24" s="154"/>
      <c r="L24" s="155"/>
      <c r="M24" s="154"/>
      <c r="N24" s="155"/>
      <c r="O24" s="154">
        <v>19164</v>
      </c>
      <c r="P24" s="155">
        <v>19164</v>
      </c>
      <c r="R24" s="417"/>
    </row>
    <row r="25" spans="1:18" s="25" customFormat="1" x14ac:dyDescent="0.2">
      <c r="A25" s="37"/>
      <c r="B25" s="75"/>
      <c r="C25" s="76">
        <v>1.4</v>
      </c>
      <c r="D25" s="393" t="s">
        <v>17</v>
      </c>
      <c r="E25" s="154"/>
      <c r="F25" s="155"/>
      <c r="G25" s="154"/>
      <c r="H25" s="155"/>
      <c r="I25" s="154"/>
      <c r="J25" s="155"/>
      <c r="K25" s="154"/>
      <c r="L25" s="155"/>
      <c r="M25" s="154"/>
      <c r="N25" s="155"/>
      <c r="O25" s="154"/>
      <c r="P25" s="155"/>
    </row>
    <row r="26" spans="1:18" s="25" customFormat="1" x14ac:dyDescent="0.2">
      <c r="A26" s="37"/>
      <c r="B26" s="156"/>
      <c r="C26" s="157"/>
      <c r="D26" s="407"/>
      <c r="E26" s="158"/>
      <c r="F26" s="159"/>
      <c r="G26" s="158"/>
      <c r="H26" s="160"/>
      <c r="I26" s="158"/>
      <c r="J26" s="159"/>
      <c r="K26" s="158"/>
      <c r="L26" s="159"/>
      <c r="M26" s="158"/>
      <c r="N26" s="160"/>
      <c r="O26" s="158"/>
      <c r="P26" s="159"/>
    </row>
    <row r="27" spans="1:18" s="25" customFormat="1" x14ac:dyDescent="0.2">
      <c r="A27" s="37"/>
      <c r="B27" s="75" t="s">
        <v>1</v>
      </c>
      <c r="C27" s="111" t="s">
        <v>65</v>
      </c>
      <c r="D27" s="408"/>
      <c r="E27" s="161"/>
      <c r="F27" s="162"/>
      <c r="G27" s="161"/>
      <c r="H27" s="163"/>
      <c r="I27" s="161"/>
      <c r="J27" s="162"/>
      <c r="K27" s="161"/>
      <c r="L27" s="162"/>
      <c r="M27" s="161"/>
      <c r="N27" s="163"/>
      <c r="O27" s="161"/>
      <c r="P27" s="162"/>
    </row>
    <row r="28" spans="1:18" s="25" customFormat="1" x14ac:dyDescent="0.2">
      <c r="A28" s="37"/>
      <c r="B28" s="75"/>
      <c r="C28" s="76">
        <v>2.1</v>
      </c>
      <c r="D28" s="393" t="s">
        <v>39</v>
      </c>
      <c r="E28" s="161"/>
      <c r="F28" s="162"/>
      <c r="G28" s="161"/>
      <c r="H28" s="163"/>
      <c r="I28" s="161"/>
      <c r="J28" s="162"/>
      <c r="K28" s="161"/>
      <c r="L28" s="162"/>
      <c r="M28" s="161"/>
      <c r="N28" s="163"/>
      <c r="O28" s="161"/>
      <c r="P28" s="162"/>
    </row>
    <row r="29" spans="1:18" s="25" customFormat="1" x14ac:dyDescent="0.2">
      <c r="A29" s="37"/>
      <c r="B29" s="75"/>
      <c r="C29" s="76"/>
      <c r="D29" s="393" t="s">
        <v>55</v>
      </c>
      <c r="E29" s="154"/>
      <c r="F29" s="164"/>
      <c r="G29" s="154"/>
      <c r="H29" s="164"/>
      <c r="I29" s="154"/>
      <c r="J29" s="164"/>
      <c r="K29" s="154"/>
      <c r="L29" s="164"/>
      <c r="M29" s="154"/>
      <c r="N29" s="164"/>
      <c r="O29" s="154">
        <v>309818</v>
      </c>
      <c r="P29" s="164"/>
    </row>
    <row r="30" spans="1:18" s="25" customFormat="1" ht="28.5" customHeight="1" x14ac:dyDescent="0.2">
      <c r="A30" s="37"/>
      <c r="B30" s="75"/>
      <c r="C30" s="76"/>
      <c r="D30" s="395" t="s">
        <v>54</v>
      </c>
      <c r="E30" s="165"/>
      <c r="F30" s="155"/>
      <c r="G30" s="165"/>
      <c r="H30" s="155"/>
      <c r="I30" s="165"/>
      <c r="J30" s="155"/>
      <c r="K30" s="165"/>
      <c r="L30" s="155"/>
      <c r="M30" s="165"/>
      <c r="N30" s="155"/>
      <c r="O30" s="165"/>
      <c r="P30" s="155">
        <v>303320</v>
      </c>
    </row>
    <row r="31" spans="1:18" s="37" customFormat="1" x14ac:dyDescent="0.2">
      <c r="B31" s="90"/>
      <c r="C31" s="76">
        <v>2.2000000000000002</v>
      </c>
      <c r="D31" s="393" t="s">
        <v>35</v>
      </c>
      <c r="E31" s="161"/>
      <c r="F31" s="162"/>
      <c r="G31" s="161"/>
      <c r="H31" s="163"/>
      <c r="I31" s="161"/>
      <c r="J31" s="162"/>
      <c r="K31" s="161"/>
      <c r="L31" s="162"/>
      <c r="M31" s="161"/>
      <c r="N31" s="163"/>
      <c r="O31" s="161"/>
      <c r="P31" s="162"/>
    </row>
    <row r="32" spans="1:18" s="37" customFormat="1" ht="30" x14ac:dyDescent="0.2">
      <c r="B32" s="90"/>
      <c r="C32" s="76"/>
      <c r="D32" s="395" t="s">
        <v>51</v>
      </c>
      <c r="E32" s="154"/>
      <c r="F32" s="164"/>
      <c r="G32" s="154"/>
      <c r="H32" s="166"/>
      <c r="I32" s="154"/>
      <c r="J32" s="164"/>
      <c r="K32" s="154"/>
      <c r="L32" s="164"/>
      <c r="M32" s="154"/>
      <c r="N32" s="166"/>
      <c r="O32" s="154">
        <v>27668</v>
      </c>
      <c r="P32" s="164"/>
    </row>
    <row r="33" spans="1:16" s="37" customFormat="1" ht="30" x14ac:dyDescent="0.2">
      <c r="B33" s="90"/>
      <c r="C33" s="76"/>
      <c r="D33" s="395" t="s">
        <v>44</v>
      </c>
      <c r="E33" s="165"/>
      <c r="F33" s="155"/>
      <c r="G33" s="165"/>
      <c r="H33" s="167"/>
      <c r="I33" s="165"/>
      <c r="J33" s="155"/>
      <c r="K33" s="165"/>
      <c r="L33" s="155"/>
      <c r="M33" s="165"/>
      <c r="N33" s="167"/>
      <c r="O33" s="165"/>
      <c r="P33" s="155">
        <v>5222</v>
      </c>
    </row>
    <row r="34" spans="1:16" s="25" customFormat="1" x14ac:dyDescent="0.2">
      <c r="A34" s="37"/>
      <c r="B34" s="75"/>
      <c r="C34" s="76">
        <v>2.2999999999999998</v>
      </c>
      <c r="D34" s="393" t="s">
        <v>28</v>
      </c>
      <c r="E34" s="154"/>
      <c r="F34" s="164"/>
      <c r="G34" s="154"/>
      <c r="H34" s="166"/>
      <c r="I34" s="154"/>
      <c r="J34" s="164"/>
      <c r="K34" s="154"/>
      <c r="L34" s="164"/>
      <c r="M34" s="154"/>
      <c r="N34" s="166"/>
      <c r="O34" s="154">
        <v>23182</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0</v>
      </c>
      <c r="N51" s="104">
        <f>N30+N33+N37+N41+N44+N47+N48+N50</f>
        <v>0</v>
      </c>
      <c r="O51" s="103">
        <f>O29+O32-O34+O36-O38+O40+O43-O45+O47+O48-O49+O50</f>
        <v>314304</v>
      </c>
      <c r="P51" s="104">
        <f>P30+P33+P37+P41+P44+P47+P48+P50</f>
        <v>308542</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D18" sqref="D18"/>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First Health Life &amp; Health Insurance Company</v>
      </c>
    </row>
    <row r="9" spans="2:5" s="2" customFormat="1" ht="15.75" customHeight="1" x14ac:dyDescent="0.25">
      <c r="B9" s="52" t="s">
        <v>90</v>
      </c>
    </row>
    <row r="10" spans="2:5" s="2" customFormat="1" ht="15" customHeight="1" x14ac:dyDescent="0.2">
      <c r="B10" s="183" t="str">
        <f>'Cover Page'!C9</f>
        <v>First Health Life &amp; Health Insurance Company</v>
      </c>
    </row>
    <row r="11" spans="2:5" s="2" customFormat="1" ht="15.75" x14ac:dyDescent="0.25">
      <c r="B11" s="52" t="s">
        <v>85</v>
      </c>
    </row>
    <row r="12" spans="2:5" s="2" customFormat="1" x14ac:dyDescent="0.2">
      <c r="B12" s="183" t="str">
        <f>'Cover Page'!C6</f>
        <v>2021</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422" t="s">
        <v>164</v>
      </c>
      <c r="C18" s="197"/>
      <c r="D18" s="333"/>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422" t="s">
        <v>164</v>
      </c>
      <c r="C26" s="197"/>
      <c r="D26" s="333"/>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422" t="s">
        <v>164</v>
      </c>
      <c r="C33" s="197"/>
      <c r="D33" s="333"/>
      <c r="E33" s="193"/>
    </row>
    <row r="34" spans="2:5" s="184" customFormat="1" ht="35.25" customHeight="1" x14ac:dyDescent="0.2">
      <c r="B34" s="188"/>
      <c r="C34" s="197"/>
      <c r="D34" s="333"/>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422" t="s">
        <v>163</v>
      </c>
      <c r="C40" s="197"/>
      <c r="D40" s="333"/>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422" t="s">
        <v>164</v>
      </c>
      <c r="C47" s="197"/>
      <c r="D47" s="333"/>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422" t="s">
        <v>164</v>
      </c>
      <c r="C55" s="202"/>
      <c r="D55" s="333"/>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422" t="s">
        <v>164</v>
      </c>
      <c r="C62" s="202"/>
      <c r="D62" s="333"/>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422" t="s">
        <v>164</v>
      </c>
      <c r="C69" s="202"/>
      <c r="D69" s="333"/>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422" t="s">
        <v>164</v>
      </c>
      <c r="C76" s="202"/>
      <c r="D76" s="333"/>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Normal="100" workbookViewId="0">
      <pane xSplit="4" ySplit="19" topLeftCell="S29" activePane="bottomRight" state="frozen"/>
      <selection pane="topRight" activeCell="E1" sqref="E1"/>
      <selection pane="bottomLeft" activeCell="A20" sqref="A20"/>
      <selection pane="bottomRight" activeCell="H37" sqref="H37"/>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First Health Life &amp; Health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First Health Life &amp; Health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v>346323.67878971336</v>
      </c>
      <c r="Z21" s="247">
        <v>277568.06107886205</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c r="V22" s="249"/>
      <c r="W22" s="250">
        <f>'Pt 1 Summary of Data'!N24</f>
        <v>0</v>
      </c>
      <c r="X22" s="251">
        <f>SUM(U22:W22)</f>
        <v>0</v>
      </c>
      <c r="Y22" s="248">
        <v>343677</v>
      </c>
      <c r="Z22" s="249">
        <v>278037</v>
      </c>
      <c r="AA22" s="250">
        <f>'Pt 1 Summary of Data'!P24</f>
        <v>308542</v>
      </c>
      <c r="AB22" s="251">
        <f>SUM(Y22:AA22)</f>
        <v>930256</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0</v>
      </c>
      <c r="V23" s="252">
        <f>SUM(V$22:V$22)</f>
        <v>0</v>
      </c>
      <c r="W23" s="252">
        <f>SUM(W$22:W$22)</f>
        <v>0</v>
      </c>
      <c r="X23" s="251">
        <f>SUM(U23:W23)</f>
        <v>0</v>
      </c>
      <c r="Y23" s="414">
        <f>SUM(Y$22:Y$22)</f>
        <v>343677</v>
      </c>
      <c r="Z23" s="252">
        <f>SUM(Z$22:Z$22)</f>
        <v>278037</v>
      </c>
      <c r="AA23" s="252">
        <f>SUM(AA$22:AA$22)</f>
        <v>308542</v>
      </c>
      <c r="AB23" s="251">
        <f>SUM(Y23:AA23)</f>
        <v>930256</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c r="V26" s="249"/>
      <c r="W26" s="259">
        <f>'Pt 1 Summary of Data'!N21</f>
        <v>0</v>
      </c>
      <c r="X26" s="251">
        <f>SUM(U26:W26)</f>
        <v>0</v>
      </c>
      <c r="Y26" s="258">
        <v>560147</v>
      </c>
      <c r="Z26" s="249">
        <v>520698</v>
      </c>
      <c r="AA26" s="259">
        <f>'Pt 1 Summary of Data'!P21</f>
        <v>518216</v>
      </c>
      <c r="AB26" s="251">
        <f>SUM(Y26:AA26)</f>
        <v>1599061</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c r="V27" s="249"/>
      <c r="W27" s="259">
        <f>'Pt 1 Summary of Data'!N35</f>
        <v>0</v>
      </c>
      <c r="X27" s="251">
        <f>SUM(U27:W27)</f>
        <v>0</v>
      </c>
      <c r="Y27" s="258">
        <v>38901.05111870978</v>
      </c>
      <c r="Z27" s="249">
        <v>54139.095886819734</v>
      </c>
      <c r="AA27" s="259">
        <f>'Pt 1 Summary of Data'!P35</f>
        <v>46319.033023431708</v>
      </c>
      <c r="AB27" s="251">
        <f>SUM(Y27:AA27)</f>
        <v>139359.18002896121</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0</v>
      </c>
      <c r="V28" s="259">
        <f t="shared" si="0"/>
        <v>0</v>
      </c>
      <c r="W28" s="259">
        <f t="shared" si="0"/>
        <v>0</v>
      </c>
      <c r="X28" s="104">
        <f>X$26-X$27</f>
        <v>0</v>
      </c>
      <c r="Y28" s="103">
        <f t="shared" si="0"/>
        <v>521245.94888129021</v>
      </c>
      <c r="Z28" s="259">
        <f t="shared" si="0"/>
        <v>466558.90411318024</v>
      </c>
      <c r="AA28" s="259">
        <f t="shared" si="0"/>
        <v>471896.96697656828</v>
      </c>
      <c r="AB28" s="104">
        <f>AB$26-AB$27</f>
        <v>1459701.8199710387</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c r="V30" s="264"/>
      <c r="W30" s="268">
        <f>'Pt 1 Summary of Data'!N49</f>
        <v>0</v>
      </c>
      <c r="X30" s="266">
        <f>SUM(U30:W30)</f>
        <v>0</v>
      </c>
      <c r="Y30" s="267">
        <v>866</v>
      </c>
      <c r="Z30" s="264">
        <v>830</v>
      </c>
      <c r="AA30" s="268">
        <f>'Pt 1 Summary of Data'!P49</f>
        <v>799</v>
      </c>
      <c r="AB30" s="266">
        <f>SUM(Y30:AA30)</f>
        <v>2495</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t="str">
        <f>IF(X30&lt;1000,"Not Required to Calculate",X23/X28)</f>
        <v>Not Required to Calculate</v>
      </c>
      <c r="Y33" s="277"/>
      <c r="Z33" s="278"/>
      <c r="AA33" s="278"/>
      <c r="AB33" s="415">
        <f>IF(AB30&lt;1000,"Not Required to Calculate",AB23/AB28)</f>
        <v>0.6372917997858335</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c r="AB36" s="423"/>
    </row>
    <row r="37" spans="1:28" s="47" customFormat="1" ht="15.75" x14ac:dyDescent="0.25">
      <c r="A37" s="41"/>
      <c r="B37" s="43"/>
      <c r="C37" s="143" t="s">
        <v>61</v>
      </c>
      <c r="D37" s="143"/>
      <c r="E37" s="143"/>
      <c r="N37" s="25"/>
      <c r="Q37" s="233"/>
      <c r="Z37" s="25"/>
      <c r="AB37" s="423"/>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9" zoomScaleNormal="100" workbookViewId="0">
      <selection activeCell="I32" sqref="I32"/>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First Health Life &amp; Health Insurance Company</v>
      </c>
      <c r="C8" s="335"/>
    </row>
    <row r="9" spans="2:3" s="2" customFormat="1" ht="15.75" customHeight="1" x14ac:dyDescent="0.25">
      <c r="B9" s="52" t="s">
        <v>90</v>
      </c>
      <c r="C9" s="335"/>
    </row>
    <row r="10" spans="2:3" s="2" customFormat="1" ht="15.75" customHeight="1" x14ac:dyDescent="0.25">
      <c r="B10" s="283" t="str">
        <f>'Cover Page'!C9</f>
        <v>First Health Life &amp; Health Insurance Company</v>
      </c>
      <c r="C10" s="335"/>
    </row>
    <row r="11" spans="2:3" s="2" customFormat="1" ht="15.75" x14ac:dyDescent="0.25">
      <c r="B11" s="52" t="s">
        <v>85</v>
      </c>
    </row>
    <row r="12" spans="2:3" s="2" customFormat="1" x14ac:dyDescent="0.2">
      <c r="B12" s="183" t="str">
        <f>'Cover Page'!C6</f>
        <v>2021</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416" t="s">
        <v>163</v>
      </c>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416" t="s">
        <v>163</v>
      </c>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First Health Life &amp; Health Insurance Company</v>
      </c>
    </row>
    <row r="9" spans="2:4" ht="15.75" customHeight="1" x14ac:dyDescent="0.25">
      <c r="B9" s="52" t="s">
        <v>90</v>
      </c>
    </row>
    <row r="10" spans="2:4" ht="15.75" customHeight="1" x14ac:dyDescent="0.25">
      <c r="B10" s="283" t="str">
        <f>'Cover Page'!C9</f>
        <v>First Health Life &amp; Health Insurance Company</v>
      </c>
    </row>
    <row r="11" spans="2:4" ht="15.75" x14ac:dyDescent="0.25">
      <c r="B11" s="52" t="s">
        <v>85</v>
      </c>
    </row>
    <row r="12" spans="2:4" x14ac:dyDescent="0.2">
      <c r="B12" s="183" t="str">
        <f>'Cover Page'!C6</f>
        <v>2021</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2022-07-21T21:53:55Z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67599526-06ca-49cc-9fa9-5307800a949a_Enabled">
    <vt:lpwstr>true</vt:lpwstr>
  </property>
  <property fmtid="{D5CDD505-2E9C-101B-9397-08002B2CF9AE}" pid="6" name="MSIP_Label_67599526-06ca-49cc-9fa9-5307800a949a_SetDate">
    <vt:lpwstr>2022-06-19T18:01:37Z</vt:lpwstr>
  </property>
  <property fmtid="{D5CDD505-2E9C-101B-9397-08002B2CF9AE}" pid="7" name="MSIP_Label_67599526-06ca-49cc-9fa9-5307800a949a_Method">
    <vt:lpwstr>Standard</vt:lpwstr>
  </property>
  <property fmtid="{D5CDD505-2E9C-101B-9397-08002B2CF9AE}" pid="8" name="MSIP_Label_67599526-06ca-49cc-9fa9-5307800a949a_Name">
    <vt:lpwstr>67599526-06ca-49cc-9fa9-5307800a949a</vt:lpwstr>
  </property>
  <property fmtid="{D5CDD505-2E9C-101B-9397-08002B2CF9AE}" pid="9" name="MSIP_Label_67599526-06ca-49cc-9fa9-5307800a949a_SiteId">
    <vt:lpwstr>fabb61b8-3afe-4e75-b934-a47f782b8cd7</vt:lpwstr>
  </property>
  <property fmtid="{D5CDD505-2E9C-101B-9397-08002B2CF9AE}" pid="10" name="MSIP_Label_67599526-06ca-49cc-9fa9-5307800a949a_ActionId">
    <vt:lpwstr>34ca7e81-9300-41da-8f26-d820a59ebabd</vt:lpwstr>
  </property>
  <property fmtid="{D5CDD505-2E9C-101B-9397-08002B2CF9AE}" pid="11" name="MSIP_Label_67599526-06ca-49cc-9fa9-5307800a949a_ContentBits">
    <vt:lpwstr>0</vt:lpwstr>
  </property>
</Properties>
</file>