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compliance.sharepoint.com/Public/Compliance/NHIC/Large Group Major Medical/CA Large Group Reporting documents/2021/"/>
    </mc:Choice>
  </mc:AlternateContent>
  <xr:revisionPtr revIDLastSave="0" documentId="8_{0295E313-89CC-4EE6-A6FA-8A9599E5EA94}" xr6:coauthVersionLast="47" xr6:coauthVersionMax="47" xr10:uidLastSave="{00000000-0000-0000-0000-000000000000}"/>
  <workbookProtection workbookPassword="DFC0" lockStructure="1"/>
  <bookViews>
    <workbookView xWindow="-120" yWindow="-120" windowWidth="29040" windowHeight="15840" activeTab="2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G57" i="8" l="1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<sst xmlns="http://schemas.openxmlformats.org/spreadsheetml/2006/main" count="166" uniqueCount="66">
  <si>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</si>
  <si>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</si>
  <si>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</si>
  <si>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</si>
  <si>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</si>
  <si>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</si>
  <si>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</si>
  <si>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</si>
  <si>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</si>
  <si>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</si>
  <si>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</si>
  <si>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</si>
  <si>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</si>
  <si>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</si>
  <si>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</si>
  <si>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</si>
  <si>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</si>
  <si>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</si>
  <si>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</si>
  <si>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</si>
  <si>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</si>
  <si>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</si>
  <si>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</si>
  <si>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</si>
  <si>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</si>
  <si>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</si>
  <si>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</si>
  <si>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</si>
  <si>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</si>
  <si>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</si>
  <si>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</si>
  <si>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</si>
  <si>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</si>
  <si>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</si>
  <si>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</si>
  <si>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</si>
  <si>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</si>
  <si>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</si>
  <si>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</si>
  <si>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</si>
  <si>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</si>
  <si>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</si>
  <si>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</si>
  <si>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</si>
  <si>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</si>
  <si>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</si>
  <si>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</si>
  <si>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</si>
  <si>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</si>
  <si>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</si>
  <si>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</si>
  <si>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</si>
  <si>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</si>
  <si>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</si>
  <si>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</si>
  <si>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</si>
  <si>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</si>
  <si>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</si>
  <si>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</si>
  <si>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</si>
  <si>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</si>
  <si>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</si>
  <si>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</si>
  <si>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</si>
  <si>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National Health Insurance Company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</si>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</sst>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zoomScaleNormal="100" workbookViewId="0">
      <selection activeCell="C8" sqref="C8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65</v>
      </c>
    </row>
    <row r="8" spans="1:3" ht="15.75" x14ac:dyDescent="0.25">
      <c r="A8" s="91" t="s">
        <v>3</v>
      </c>
      <c r="B8" s="92" t="s">
        <v>34</v>
      </c>
      <c r="C8" s="94">
        <v>82538</v>
      </c>
    </row>
    <row r="9" spans="1:3" ht="15.75" x14ac:dyDescent="0.25">
      <c r="A9" s="91" t="s">
        <v>4</v>
      </c>
      <c r="B9" s="92" t="s">
        <v>5</v>
      </c>
      <c r="C9" s="95" t="s">
        <v>64</v>
      </c>
    </row>
    <row r="10" spans="1:3" ht="16.5" thickBot="1" x14ac:dyDescent="0.3">
      <c r="A10" s="96" t="s">
        <v>6</v>
      </c>
      <c r="B10" s="97" t="s">
        <v>7</v>
      </c>
      <c r="C10" s="98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topLeftCell="A7" zoomScaleNormal="100" workbookViewId="0">
      <selection activeCell="E10" sqref="E10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2016</v>
      </c>
      <c r="F10" s="31">
        <f>E10+1</f>
        <v>2017</v>
      </c>
      <c r="G10" s="32">
        <f>F10+1</f>
        <v>2018</v>
      </c>
      <c r="H10" s="31">
        <f>G10+1</f>
        <v>2019</v>
      </c>
      <c r="I10" s="33">
        <f>H10+1</f>
        <v>2020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>
        <v>0</v>
      </c>
      <c r="F12" s="42">
        <v>0</v>
      </c>
      <c r="G12" s="41">
        <v>0</v>
      </c>
      <c r="H12" s="43">
        <v>0</v>
      </c>
      <c r="I12" s="43">
        <v>0</v>
      </c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>
        <v>0</v>
      </c>
      <c r="F15" s="42">
        <v>0</v>
      </c>
      <c r="G15" s="41">
        <v>0</v>
      </c>
      <c r="H15" s="43">
        <v>0</v>
      </c>
      <c r="I15" s="43">
        <v>0</v>
      </c>
    </row>
    <row r="16" spans="1:9" s="5" customFormat="1" ht="15" x14ac:dyDescent="0.2">
      <c r="B16" s="10"/>
      <c r="C16" s="39">
        <v>2.2000000000000002</v>
      </c>
      <c r="D16" s="40" t="s">
        <v>11</v>
      </c>
      <c r="E16" s="41">
        <v>0</v>
      </c>
      <c r="F16" s="42">
        <v>0</v>
      </c>
      <c r="G16" s="41">
        <v>0</v>
      </c>
      <c r="H16" s="43">
        <v>0</v>
      </c>
      <c r="I16" s="43">
        <v>0</v>
      </c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>
        <v>0</v>
      </c>
      <c r="F24" s="42">
        <v>0</v>
      </c>
      <c r="G24" s="41">
        <v>0</v>
      </c>
      <c r="H24" s="43">
        <v>0</v>
      </c>
      <c r="I24" s="43">
        <v>0</v>
      </c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>
        <v>0</v>
      </c>
      <c r="I25" s="43">
        <v>0</v>
      </c>
    </row>
    <row r="26" spans="1:9" s="5" customFormat="1" ht="14.1" customHeight="1" x14ac:dyDescent="0.2">
      <c r="B26" s="10"/>
      <c r="C26" s="62"/>
      <c r="D26" s="63" t="s">
        <v>46</v>
      </c>
      <c r="E26" s="41"/>
      <c r="F26" s="42">
        <v>0</v>
      </c>
      <c r="G26" s="41">
        <v>0</v>
      </c>
      <c r="H26" s="43">
        <v>0</v>
      </c>
      <c r="I26" s="43">
        <v>0</v>
      </c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>
        <v>0</v>
      </c>
      <c r="F29" s="42">
        <v>0</v>
      </c>
      <c r="G29" s="41">
        <v>0</v>
      </c>
      <c r="H29" s="43">
        <v>0</v>
      </c>
      <c r="I29" s="64">
        <v>0</v>
      </c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>
        <v>0</v>
      </c>
      <c r="F36" s="42">
        <v>0</v>
      </c>
      <c r="G36" s="41">
        <v>0</v>
      </c>
      <c r="H36" s="43">
        <v>0</v>
      </c>
      <c r="I36" s="43">
        <v>0</v>
      </c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>
        <v>0</v>
      </c>
      <c r="F45" s="42">
        <v>0</v>
      </c>
      <c r="G45" s="41">
        <v>0</v>
      </c>
      <c r="H45" s="43">
        <v>0</v>
      </c>
      <c r="I45" s="43">
        <v>0</v>
      </c>
    </row>
    <row r="46" spans="2:9" ht="15" x14ac:dyDescent="0.2">
      <c r="B46" s="13"/>
      <c r="C46" s="62">
        <v>5.2</v>
      </c>
      <c r="D46" s="40" t="s">
        <v>23</v>
      </c>
      <c r="E46" s="41">
        <v>0</v>
      </c>
      <c r="F46" s="42">
        <v>0</v>
      </c>
      <c r="G46" s="41">
        <v>0</v>
      </c>
      <c r="H46" s="43">
        <v>0</v>
      </c>
      <c r="I46" s="43">
        <v>0</v>
      </c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</row>
    <row r="52" spans="2:9" ht="15.75" thickBot="1" x14ac:dyDescent="0.25">
      <c r="B52" s="14"/>
      <c r="C52" s="81">
        <v>6.2</v>
      </c>
      <c r="D52" s="82" t="s">
        <v>28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I53"/>
  <sheetViews>
    <sheetView showGridLines="0" tabSelected="1" view="pageLayout" topLeftCell="D2" zoomScaleNormal="100" workbookViewId="0">
      <selection activeCell="K31" sqref="K3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v>13164748</v>
      </c>
      <c r="F13" s="42">
        <v>10724950</v>
      </c>
      <c r="G13" s="41">
        <v>8838189</v>
      </c>
      <c r="H13" s="43">
        <v>9698008</v>
      </c>
      <c r="I13" s="43">
        <v>9209402.2300000004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v>13979001</v>
      </c>
      <c r="F16" s="42">
        <v>11009711</v>
      </c>
      <c r="G16" s="41">
        <v>7174519</v>
      </c>
      <c r="H16" s="43">
        <v>9115088</v>
      </c>
      <c r="I16" s="43">
        <v>5723301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/>
      <c r="F17" s="42"/>
      <c r="G17" s="41">
        <v>675</v>
      </c>
      <c r="H17" s="43">
        <v>9982</v>
      </c>
      <c r="I17" s="43">
        <v>253522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2">
      <c r="A19" s="29"/>
      <c r="B19" s="107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2">
      <c r="B20" s="109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13979001</v>
      </c>
      <c r="F21" s="56">
        <f t="shared" ref="F21:I21" si="0">SUM(F16:F20)</f>
        <v>11009711</v>
      </c>
      <c r="G21" s="56">
        <f t="shared" si="0"/>
        <v>7175194</v>
      </c>
      <c r="H21" s="56">
        <f t="shared" si="0"/>
        <v>9125070</v>
      </c>
      <c r="I21" s="56">
        <f t="shared" si="0"/>
        <v>5976823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>
        <v>0</v>
      </c>
      <c r="F25" s="42">
        <v>0</v>
      </c>
      <c r="G25" s="41">
        <v>0</v>
      </c>
      <c r="H25" s="43">
        <v>0</v>
      </c>
      <c r="I25" s="43">
        <v>0</v>
      </c>
    </row>
    <row r="26" spans="1:9" s="30" customFormat="1" ht="14.1" customHeight="1" x14ac:dyDescent="0.2">
      <c r="B26" s="109"/>
      <c r="C26" s="62"/>
      <c r="D26" s="63" t="s">
        <v>45</v>
      </c>
      <c r="E26" s="41"/>
      <c r="F26" s="42"/>
      <c r="G26" s="41"/>
      <c r="H26" s="43">
        <v>0</v>
      </c>
      <c r="I26" s="43">
        <v>0</v>
      </c>
    </row>
    <row r="27" spans="1:9" s="30" customFormat="1" ht="14.1" customHeight="1" x14ac:dyDescent="0.2">
      <c r="B27" s="109"/>
      <c r="C27" s="62"/>
      <c r="D27" s="63" t="s">
        <v>46</v>
      </c>
      <c r="E27" s="41"/>
      <c r="F27" s="42">
        <v>0</v>
      </c>
      <c r="G27" s="41">
        <v>0</v>
      </c>
      <c r="H27" s="43">
        <v>0</v>
      </c>
      <c r="I27" s="43">
        <v>0</v>
      </c>
    </row>
    <row r="28" spans="1:9" s="30" customFormat="1" ht="14.1" customHeight="1" x14ac:dyDescent="0.2">
      <c r="B28" s="109"/>
      <c r="C28" s="62"/>
      <c r="D28" s="63" t="s">
        <v>47</v>
      </c>
      <c r="E28" s="41"/>
      <c r="F28" s="42"/>
      <c r="G28" s="41"/>
      <c r="H28" s="43"/>
      <c r="I28" s="43"/>
    </row>
    <row r="29" spans="1:9" s="30" customFormat="1" ht="14.1" customHeight="1" x14ac:dyDescent="0.2">
      <c r="B29" s="109"/>
      <c r="C29" s="62"/>
      <c r="D29" s="63" t="s">
        <v>48</v>
      </c>
      <c r="E29" s="41"/>
      <c r="F29" s="42"/>
      <c r="G29" s="41"/>
      <c r="H29" s="43"/>
      <c r="I29" s="43"/>
    </row>
    <row r="30" spans="1:9" x14ac:dyDescent="0.2">
      <c r="B30" s="107"/>
      <c r="C30" s="62">
        <v>3.2</v>
      </c>
      <c r="D30" s="55" t="s">
        <v>30</v>
      </c>
      <c r="E30" s="41">
        <v>0</v>
      </c>
      <c r="F30" s="42">
        <v>0</v>
      </c>
      <c r="G30" s="41">
        <v>0</v>
      </c>
      <c r="H30" s="43">
        <v>0</v>
      </c>
      <c r="I30" s="64">
        <v>0</v>
      </c>
    </row>
    <row r="31" spans="1:9" x14ac:dyDescent="0.2">
      <c r="B31" s="107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2">
      <c r="B32" s="107"/>
      <c r="C32" s="62">
        <v>3.4</v>
      </c>
      <c r="D32" s="40" t="s">
        <v>21</v>
      </c>
      <c r="E32" s="41"/>
      <c r="F32" s="42"/>
      <c r="G32" s="41"/>
      <c r="H32" s="43"/>
      <c r="I32" s="43"/>
    </row>
    <row r="33" spans="2:9" x14ac:dyDescent="0.2">
      <c r="B33" s="107"/>
      <c r="C33" s="62">
        <v>3.5</v>
      </c>
      <c r="D33" s="40" t="s">
        <v>31</v>
      </c>
      <c r="E33" s="41"/>
      <c r="F33" s="42"/>
      <c r="G33" s="41"/>
      <c r="H33" s="43"/>
      <c r="I33" s="43"/>
    </row>
    <row r="34" spans="2:9" x14ac:dyDescent="0.2">
      <c r="B34" s="107"/>
      <c r="C34" s="62">
        <v>3.6</v>
      </c>
      <c r="D34" s="40" t="s">
        <v>32</v>
      </c>
      <c r="E34" s="56">
        <f>SUM(E25:E33)</f>
        <v>0</v>
      </c>
      <c r="F34" s="56">
        <f t="shared" ref="F34:I34" si="1">SUM(F25:F33)</f>
        <v>0</v>
      </c>
      <c r="G34" s="56">
        <f t="shared" si="1"/>
        <v>0</v>
      </c>
      <c r="H34" s="56">
        <f t="shared" si="1"/>
        <v>0</v>
      </c>
      <c r="I34" s="56">
        <f t="shared" si="1"/>
        <v>0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>
        <v>0</v>
      </c>
      <c r="F37" s="42">
        <v>85749</v>
      </c>
      <c r="G37" s="41">
        <v>70706</v>
      </c>
      <c r="H37" s="43">
        <v>77584</v>
      </c>
      <c r="I37" s="43">
        <v>0</v>
      </c>
    </row>
    <row r="38" spans="2:9" x14ac:dyDescent="0.2">
      <c r="B38" s="112"/>
      <c r="C38" s="39">
        <v>4.2</v>
      </c>
      <c r="D38" s="40" t="s">
        <v>56</v>
      </c>
      <c r="E38" s="41"/>
      <c r="F38" s="42"/>
      <c r="G38" s="41"/>
      <c r="H38" s="43"/>
      <c r="I38" s="43"/>
    </row>
    <row r="39" spans="2:9" x14ac:dyDescent="0.2">
      <c r="B39" s="112"/>
      <c r="C39" s="39">
        <v>4.3</v>
      </c>
      <c r="D39" s="40" t="s">
        <v>57</v>
      </c>
      <c r="E39" s="41"/>
      <c r="F39" s="42"/>
      <c r="G39" s="41"/>
      <c r="H39" s="43"/>
      <c r="I39" s="43"/>
    </row>
    <row r="40" spans="2:9" x14ac:dyDescent="0.2">
      <c r="B40" s="112"/>
      <c r="C40" s="39">
        <v>4.4000000000000004</v>
      </c>
      <c r="D40" s="40" t="s">
        <v>58</v>
      </c>
      <c r="E40" s="41"/>
      <c r="F40" s="42"/>
      <c r="G40" s="41"/>
      <c r="H40" s="43"/>
      <c r="I40" s="43"/>
    </row>
    <row r="41" spans="2:9" s="30" customFormat="1" ht="30" x14ac:dyDescent="0.2">
      <c r="B41" s="113"/>
      <c r="C41" s="54">
        <v>4.5</v>
      </c>
      <c r="D41" s="55" t="s">
        <v>59</v>
      </c>
      <c r="E41" s="41"/>
      <c r="F41" s="42"/>
      <c r="G41" s="41"/>
      <c r="H41" s="43"/>
      <c r="I41" s="43"/>
    </row>
    <row r="42" spans="2:9" ht="30" x14ac:dyDescent="0.2">
      <c r="B42" s="112"/>
      <c r="C42" s="54">
        <v>4.5999999999999996</v>
      </c>
      <c r="D42" s="55" t="s">
        <v>60</v>
      </c>
      <c r="E42" s="41"/>
      <c r="F42" s="42"/>
      <c r="G42" s="41"/>
      <c r="H42" s="43"/>
      <c r="I42" s="64"/>
    </row>
    <row r="43" spans="2:9" ht="30" x14ac:dyDescent="0.2">
      <c r="B43" s="112"/>
      <c r="C43" s="54">
        <v>4.7</v>
      </c>
      <c r="D43" s="55" t="s">
        <v>61</v>
      </c>
      <c r="E43" s="56">
        <f>SUM(E37:E42)</f>
        <v>0</v>
      </c>
      <c r="F43" s="56">
        <f>SUM(F37:F42)</f>
        <v>85749</v>
      </c>
      <c r="G43" s="56">
        <f>SUM(G37:G42)</f>
        <v>70706</v>
      </c>
      <c r="H43" s="56">
        <f>SUM(H37:H42)</f>
        <v>77584</v>
      </c>
      <c r="I43" s="56">
        <f>SUM(I37:I42)</f>
        <v>0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v>0</v>
      </c>
      <c r="F46" s="42">
        <v>0</v>
      </c>
      <c r="G46" s="41">
        <v>0</v>
      </c>
      <c r="H46" s="43">
        <v>0</v>
      </c>
      <c r="I46" s="43">
        <v>0</v>
      </c>
    </row>
    <row r="47" spans="2:9" x14ac:dyDescent="0.2">
      <c r="B47" s="116"/>
      <c r="C47" s="62">
        <v>5.2</v>
      </c>
      <c r="D47" s="40" t="s">
        <v>23</v>
      </c>
      <c r="E47" s="41">
        <v>0</v>
      </c>
      <c r="F47" s="42">
        <v>0</v>
      </c>
      <c r="G47" s="41">
        <v>0</v>
      </c>
      <c r="H47" s="43">
        <v>0</v>
      </c>
      <c r="I47" s="43">
        <v>0</v>
      </c>
    </row>
    <row r="48" spans="2:9" x14ac:dyDescent="0.2">
      <c r="B48" s="116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2">
      <c r="B49" s="116"/>
      <c r="C49" s="62">
        <v>5.4</v>
      </c>
      <c r="D49" s="40" t="s">
        <v>25</v>
      </c>
      <c r="E49" s="56">
        <f>SUM(E46:E48)</f>
        <v>0</v>
      </c>
      <c r="F49" s="56">
        <f>SUM(F46:F48)</f>
        <v>0</v>
      </c>
      <c r="G49" s="56">
        <f>SUM(G46:G48)</f>
        <v>0</v>
      </c>
      <c r="H49" s="56">
        <f>SUM(H46:H48)</f>
        <v>0</v>
      </c>
      <c r="I49" s="56">
        <f>SUM(I46:I48)</f>
        <v>0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v>1802</v>
      </c>
      <c r="F52" s="41">
        <v>1152</v>
      </c>
      <c r="G52" s="41">
        <v>928</v>
      </c>
      <c r="H52" s="41">
        <v>917</v>
      </c>
      <c r="I52" s="41">
        <v>850</v>
      </c>
    </row>
    <row r="53" spans="2:9" ht="15.75" thickBot="1" x14ac:dyDescent="0.25">
      <c r="B53" s="119"/>
      <c r="C53" s="81">
        <v>6.2</v>
      </c>
      <c r="D53" s="82" t="s">
        <v>28</v>
      </c>
      <c r="E53" s="83">
        <v>21045</v>
      </c>
      <c r="F53" s="83">
        <v>13580</v>
      </c>
      <c r="G53" s="83">
        <v>11077</v>
      </c>
      <c r="H53" s="83">
        <v>11408</v>
      </c>
      <c r="I53" s="83">
        <v>10212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8"/>
  <sheetViews>
    <sheetView showGridLines="0" view="pageLayout" topLeftCell="B1" zoomScaleNormal="100" zoomScaleSheetLayoutView="100" workbookViewId="0">
      <selection activeCell="F50" sqref="F50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2016</v>
      </c>
      <c r="F37" s="31">
        <f>E37+1</f>
        <v>2017</v>
      </c>
      <c r="G37" s="32">
        <f>F37+1</f>
        <v>2018</v>
      </c>
      <c r="H37" s="31">
        <f>G37+1</f>
        <v>2019</v>
      </c>
      <c r="I37" s="33">
        <f>H37+1</f>
        <v>2020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13164748</v>
      </c>
      <c r="F39" s="56">
        <f>'Historical Data - PPO'!F13</f>
        <v>10724950</v>
      </c>
      <c r="G39" s="56">
        <f>'Historical Data - PPO'!G13</f>
        <v>8838189</v>
      </c>
      <c r="H39" s="56">
        <f>'Historical Data - PPO'!H13</f>
        <v>9698008</v>
      </c>
      <c r="I39" s="56">
        <f>'Historical Data - PPO'!I13</f>
        <v>9209402.2300000004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13979001</v>
      </c>
      <c r="F40" s="56">
        <f>'Historical Data - PPO'!F21</f>
        <v>11009711</v>
      </c>
      <c r="G40" s="56">
        <f>'Historical Data - PPO'!G21</f>
        <v>7175194</v>
      </c>
      <c r="H40" s="56">
        <f>'Historical Data - PPO'!H21</f>
        <v>9125070</v>
      </c>
      <c r="I40" s="56">
        <f>'Historical Data - PPO'!I21</f>
        <v>5976823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0</v>
      </c>
      <c r="F41" s="56">
        <f>'Historical Data - PPO'!F49</f>
        <v>0</v>
      </c>
      <c r="G41" s="56">
        <f>'Historical Data - PPO'!G49</f>
        <v>0</v>
      </c>
      <c r="H41" s="56">
        <f>'Historical Data - PPO'!H49</f>
        <v>0</v>
      </c>
      <c r="I41" s="56">
        <f>'Historical Data - PPO'!I49</f>
        <v>0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0</v>
      </c>
      <c r="F42" s="56">
        <f>'Historical Data - PPO'!F34</f>
        <v>0</v>
      </c>
      <c r="G42" s="56">
        <f>'Historical Data - PPO'!G34</f>
        <v>0</v>
      </c>
      <c r="H42" s="56">
        <f>'Historical Data - PPO'!H34</f>
        <v>0</v>
      </c>
      <c r="I42" s="56">
        <f>'Historical Data - PPO'!I34</f>
        <v>0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0</v>
      </c>
      <c r="F43" s="121">
        <f>'Historical Data - PPO'!F43</f>
        <v>85749</v>
      </c>
      <c r="G43" s="56">
        <f>'Historical Data - PPO'!G43</f>
        <v>70706</v>
      </c>
      <c r="H43" s="122">
        <f>'Historical Data - PPO'!H43</f>
        <v>77584</v>
      </c>
      <c r="I43" s="122">
        <f>'Historical Data - PPO'!I43</f>
        <v>0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>
        <f>IF('Historical Data - PPO'!E$53=0,"",E39/'Historical Data - PPO'!E$53)</f>
        <v>625.55229270610596</v>
      </c>
      <c r="F46" s="56">
        <f>IF('Historical Data - PPO'!F$53=0,"",F39/'Historical Data - PPO'!F$53)</f>
        <v>789.76067746686306</v>
      </c>
      <c r="G46" s="56">
        <f>IF('Historical Data - PPO'!G$53=0,"",G39/'Historical Data - PPO'!G$53)</f>
        <v>797.8865216213776</v>
      </c>
      <c r="H46" s="56">
        <f>IF('Historical Data - PPO'!H$53=0,"",H39/'Historical Data - PPO'!H$53)</f>
        <v>850.10589060308553</v>
      </c>
      <c r="I46" s="56">
        <f>IF('Historical Data - PPO'!I$53=0,"",I39/'Historical Data - PPO'!I$53)</f>
        <v>901.82160497453981</v>
      </c>
    </row>
    <row r="47" spans="2:9" x14ac:dyDescent="0.2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664.24333570919464</v>
      </c>
      <c r="F47" s="56">
        <f>IF('Historical Data - PPO'!F$53=0,"",F40/'Historical Data - PPO'!F$53)</f>
        <v>810.72982326951399</v>
      </c>
      <c r="G47" s="56">
        <f>IF('Historical Data - PPO'!G$53=0,"",G40/'Historical Data - PPO'!G$53)</f>
        <v>647.75607113839487</v>
      </c>
      <c r="H47" s="56">
        <f>IF('Historical Data - PPO'!H$53=0,"",H40/'Historical Data - PPO'!H$53)</f>
        <v>799.88341514726505</v>
      </c>
      <c r="I47" s="56">
        <f>IF('Historical Data - PPO'!I$53=0,"",I40/'Historical Data - PPO'!I$53)</f>
        <v>585.27448100274182</v>
      </c>
    </row>
    <row r="48" spans="2:9" x14ac:dyDescent="0.2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0</v>
      </c>
      <c r="F48" s="56">
        <f>IF('Historical Data - PPO'!F$53=0,"",F41/'Historical Data - PPO'!F$53)</f>
        <v>0</v>
      </c>
      <c r="G48" s="56">
        <f>IF('Historical Data - PPO'!G$53=0,"",G41/'Historical Data - PPO'!G$53)</f>
        <v>0</v>
      </c>
      <c r="H48" s="56">
        <f>IF('Historical Data - PPO'!H$53=0,"",H41/'Historical Data - PPO'!H$53)</f>
        <v>0</v>
      </c>
      <c r="I48" s="56">
        <f>IF('Historical Data - PPO'!I$53=0,"",I41/'Historical Data - PPO'!I$53)</f>
        <v>0</v>
      </c>
    </row>
    <row r="49" spans="2:9" x14ac:dyDescent="0.2">
      <c r="B49" s="109"/>
      <c r="C49" s="62">
        <v>2.4</v>
      </c>
      <c r="D49" s="40" t="s">
        <v>41</v>
      </c>
      <c r="E49" s="56">
        <f>IF('Historical Data - PPO'!E$53=0,"",E42/'Historical Data - PPO'!E$53)</f>
        <v>0</v>
      </c>
      <c r="F49" s="56">
        <f>IF('Historical Data - PPO'!F$53=0,"",F42/'Historical Data - PPO'!F$53)</f>
        <v>0</v>
      </c>
      <c r="G49" s="56">
        <f>IF('Historical Data - PPO'!G$53=0,"",G42/'Historical Data - PPO'!G$53)</f>
        <v>0</v>
      </c>
      <c r="H49" s="56">
        <f>IF('Historical Data - PPO'!H$53=0,"",H42/'Historical Data - PPO'!H$53)</f>
        <v>0</v>
      </c>
      <c r="I49" s="56">
        <f>IF('Historical Data - PPO'!I$53=0,"",I42/'Historical Data - PPO'!I$53)</f>
        <v>0</v>
      </c>
    </row>
    <row r="50" spans="2:9" x14ac:dyDescent="0.2">
      <c r="B50" s="109"/>
      <c r="C50" s="39">
        <v>2.5</v>
      </c>
      <c r="D50" s="40" t="s">
        <v>62</v>
      </c>
      <c r="E50" s="56">
        <f>IF('Historical Data - PPO'!E$53=0,"",E43/'Historical Data - PPO'!E$53)</f>
        <v>0</v>
      </c>
      <c r="F50" s="121">
        <f>IF('Historical Data - PPO'!F$53=0,"",F43/'Historical Data - PPO'!F$53)</f>
        <v>6.3143593519882177</v>
      </c>
      <c r="G50" s="56">
        <f>IF('Historical Data - PPO'!G$53=0,"",G43/'Historical Data - PPO'!G$53)</f>
        <v>6.3831362282206374</v>
      </c>
      <c r="H50" s="122">
        <f>IF('Historical Data - PPO'!H$53=0,"",H43/'Historical Data - PPO'!H$53)</f>
        <v>6.8008415147265078</v>
      </c>
      <c r="I50" s="122">
        <f>IF('Historical Data - PPO'!I$53=0,"",I43/'Historical Data - PPO'!I$53)</f>
        <v>0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0.26250145139809233</v>
      </c>
      <c r="G53" s="123">
        <f>IF(F46="","",G46/F46-1)</f>
        <v>1.0288995624064157E-2</v>
      </c>
      <c r="H53" s="123">
        <f>IF(G46="","",H46/G46-1)</f>
        <v>6.5447112548778774E-2</v>
      </c>
      <c r="I53" s="123">
        <f>IF(H46="","",I46/H46-1)</f>
        <v>6.0834438324813833E-2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0.22053136205562329</v>
      </c>
      <c r="G54" s="123">
        <f t="shared" ref="G54:G56" si="7">IF(F47="","",G47/F47-1)</f>
        <v>-0.20102103987476128</v>
      </c>
      <c r="H54" s="123">
        <f t="shared" ref="H54:H56" si="8">IF(G47="","",H47/G47-1)</f>
        <v>0.23485282622131964</v>
      </c>
      <c r="I54" s="123">
        <f t="shared" ref="I54:I56" si="9">IF(H47="","",I47/H47-1)</f>
        <v>-0.26830026736460333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 t="e">
        <f t="shared" si="6"/>
        <v>#DIV/0!</v>
      </c>
      <c r="G55" s="123" t="e">
        <f t="shared" si="7"/>
        <v>#DIV/0!</v>
      </c>
      <c r="H55" s="123" t="e">
        <f t="shared" si="8"/>
        <v>#DIV/0!</v>
      </c>
      <c r="I55" s="123" t="e">
        <f t="shared" si="9"/>
        <v>#DIV/0!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 t="e">
        <f>IF(E49="","",F49/E49-1)</f>
        <v>#DIV/0!</v>
      </c>
      <c r="G56" s="123" t="e">
        <f t="shared" si="7"/>
        <v>#DIV/0!</v>
      </c>
      <c r="H56" s="123" t="e">
        <f t="shared" si="8"/>
        <v>#DIV/0!</v>
      </c>
      <c r="I56" s="123" t="e">
        <f t="shared" si="9"/>
        <v>#DIV/0!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 t="e">
        <f>IF(E50="","",F50/E50-1)</f>
        <v>#DIV/0!</v>
      </c>
      <c r="G57" s="123">
        <f t="shared" ref="G57" si="10">IF(F50="","",G50/F50-1)</f>
        <v>1.0892138441687571E-2</v>
      </c>
      <c r="H57" s="125">
        <f t="shared" ref="H57" si="11">IF(G50="","",H50/G50-1)</f>
        <v>6.543888013217436E-2</v>
      </c>
      <c r="I57" s="125">
        <f t="shared" ref="I57" si="12">IF(H50="","",I50/H50-1)</f>
        <v>-1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470D376FA064099CC5354AF193E5B" ma:contentTypeVersion="12" ma:contentTypeDescription="Create a new document." ma:contentTypeScope="" ma:versionID="ac03148fa1b49884bd95b606522c4e4f">
  <xsd:schema xmlns:xsd="http://www.w3.org/2001/XMLSchema" xmlns:xs="http://www.w3.org/2001/XMLSchema" xmlns:p="http://schemas.microsoft.com/office/2006/metadata/properties" xmlns:ns2="34311d54-a9cf-4377-bd7f-390906416a6a" xmlns:ns3="c91d7867-f92b-4d42-bd74-c18811edd9d7" targetNamespace="http://schemas.microsoft.com/office/2006/metadata/properties" ma:root="true" ma:fieldsID="0600884315f1a69f03571188bdfb7846" ns2:_="" ns3:_="">
    <xsd:import namespace="34311d54-a9cf-4377-bd7f-390906416a6a"/>
    <xsd:import namespace="c91d7867-f92b-4d42-bd74-c18811edd9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11d54-a9cf-4377-bd7f-390906416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d7867-f92b-4d42-bd74-c18811edd9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D6EBD-F460-4FD9-AC74-410E68E80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11d54-a9cf-4377-bd7f-390906416a6a"/>
    <ds:schemaRef ds:uri="c91d7867-f92b-4d42-bd74-c18811edd9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3B18E1-D46D-4650-BCC2-463175991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8E16CE-7F5C-4FF7-9F94-E54D0373CC06}">
  <ds:schemaRefs>
    <ds:schemaRef ds:uri="http://purl.org/dc/dcmitype/"/>
    <ds:schemaRef ds:uri="http://purl.org/dc/terms/"/>
    <ds:schemaRef ds:uri="http://schemas.microsoft.com/office/infopath/2007/PartnerControls"/>
    <ds:schemaRef ds:uri="c91d7867-f92b-4d42-bd74-c18811edd9d7"/>
    <ds:schemaRef ds:uri="http://www.w3.org/XML/1998/namespace"/>
    <ds:schemaRef ds:uri="http://schemas.microsoft.com/office/2006/documentManagement/types"/>
    <ds:schemaRef ds:uri="34311d54-a9cf-4377-bd7f-390906416a6a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Ann Collins</cp:lastModifiedBy>
  <cp:lastPrinted>2017-08-31T23:03:42Z</cp:lastPrinted>
  <dcterms:created xsi:type="dcterms:W3CDTF">2016-01-21T22:50:39Z</dcterms:created>
  <dcterms:modified xsi:type="dcterms:W3CDTF">2021-09-22T15:07:41Z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0x010100754470D376FA064099CC5354AF193E5B</vt:lpwstr>
  </property>
</Properties>
</file>