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50F9323B-88DC-43B4-919D-2AC17E127905}" xr6:coauthVersionLast="45" xr6:coauthVersionMax="45" xr10:uidLastSave="{00000000-0000-0000-0000-000000000000}"/>
  <bookViews>
    <workbookView xWindow="-28920" yWindow="-120" windowWidth="29040" windowHeight="158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<sst xmlns="http://schemas.openxmlformats.org/spreadsheetml/2006/main" count="331" uniqueCount="191">
  <si>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</si>
  <si>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</si>
  <si>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</si>
  <si>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</si>
  <si>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</si>
  <si>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</si>
  <si>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</si>
  <si>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</si>
  <si>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</si>
  <si>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</si>
  <si>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</si>
  <si>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</si>
  <si>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</si>
  <si>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</si>
  <si>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</si>
  <si>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</si>
  <si>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</si>
  <si>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</si>
  <si>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</si>
  <si>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</si>
  <si>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</si>
  <si>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</si>
  <si>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</si>
  <si>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</si>
  <si>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</si>
  <si>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</si>
  <si>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</si>
  <si>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</si>
  <si>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</si>
  <si>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</si>
  <si>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</si>
  <si>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</si>
  <si>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</si>
  <si>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</si>
  <si>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</si>
  <si>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</si>
  <si>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</si>
  <si>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</si>
  <si>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</si>
  <si>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</si>
  <si>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</si>
  <si>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</si>
  <si>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</si>
  <si>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</si>
  <si>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</si>
  <si>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</si>
  <si>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</si>
  <si>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</si>
  <si>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</si>
  <si>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</si>
  <si>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</si>
  <si>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</si>
  <si>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</si>
  <si>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</si>
  <si>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</si>
  <si>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</si>
  <si>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</si>
  <si>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</si>
  <si>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</si>
  <si>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</si>
  <si>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</si>
  <si>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</si>
  <si>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</si>
  <si>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</si>
  <si>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</si>
  <si>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</si>
  <si>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</si>
  <si>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</si>
  <si>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</si>
  <si>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</si>
  <si>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</si>
  <si>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</si>
  <si>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</si>
  <si>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</si>
  <si>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</si>
  <si>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</si>
  <si>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</si>
  <si>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</si>
  <si>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</si>
  <si>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</si>
  <si>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</si>
  <si>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</si>
  <si>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</si>
  <si>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</si>
  <si>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</si>
  <si>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</si>
  <si>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</si>
  <si>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</si>
  <si>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</si>
  <si>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</si>
  <si>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</si>
  <si>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</si>
  <si>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</si>
  <si>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</si>
  <si>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</si>
  <si>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</si>
  <si>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</si>
  <si>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</si>
  <si>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</si>
  <si>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</si>
  <si>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</si>
  <si>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</si>
  <si>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</si>
  <si>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</si>
  <si>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</si>
  <si>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</si>
  <si>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</si>
  <si>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</si>
  <si>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</si>
  <si>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</si>
  <si>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</si>
  <si>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</si>
  <si>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</si>
  <si>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</si>
  <si>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</si>
  <si>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</si>
  <si>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</si>
  <si>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</si>
  <si>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</si>
  <si>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</si>
  <si>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</si>
  <si>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</si>
  <si>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</si>
  <si>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</si>
  <si>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</si>
  <si>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</si>
  <si>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</si>
  <si>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</si>
  <si>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</si>
  <si>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</si>
  <si>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</si>
  <si>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</si>
  <si>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</si>
  <si>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</si>
  <si>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</si>
  <si>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</si>
  <si>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</si>
  <si>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</si>
  <si>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</si>
  <si>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</si>
  <si>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</si>
  <si>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</si>
  <si>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</si>
  <si>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</si>
  <si>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</si>
  <si>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</si>
  <si>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</si>
  <si>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</si>
  <si>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</si>
  <si>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</si>
  <si>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</si>
  <si>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</si>
  <si>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</si>
  <si>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</si>
  <si>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</si>
  <si>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</si>
  <si>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</si>
  <si>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</si>
  <si>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</si>
  <si>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</si>
  <si>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</si>
  <si>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Golden Rule Insurance Company</t>
  </si>
  <si>
    <t>Not Applicable</t>
  </si>
  <si>
    <t>No</t>
  </si>
  <si>
    <t>UnitedHealthOne</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</si>
  <si>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</si>
  <si>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</si>
  <si>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</si>
  <si>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Provider Settlements - Provider settlement cost for specifically known and identified in-network and out-of-network provider settlements paid/payable/reserve due to extra-contractual negotiated settlements, fee schedule errors, contracts with disputed</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</si>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</sst>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sz val="12"/>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ck">
        <color auto="1"/>
      </left>
      <right style="hair">
        <color indexed="64"/>
      </right>
      <top/>
      <bottom/>
      <diagonal/>
    </border>
    <border>
      <left style="thick">
        <color auto="1"/>
      </left>
      <right/>
      <top/>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12">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4" fillId="0" borderId="88" xfId="92" applyNumberFormat="1" applyFont="1" applyFill="1" applyBorder="1" applyAlignment="1" applyProtection="1">
      <alignment horizontal="center" vertical="top"/>
      <protection locked="0"/>
    </xf>
    <xf numFmtId="164" fontId="4" fillId="0" borderId="89" xfId="92" applyNumberFormat="1" applyFont="1" applyFill="1" applyBorder="1" applyAlignment="1" applyProtection="1">
      <alignment vertical="top"/>
      <protection locked="0"/>
    </xf>
    <xf numFmtId="164" fontId="4" fillId="0" borderId="0" xfId="92" applyNumberFormat="1" applyFont="1" applyFill="1" applyBorder="1" applyAlignment="1" applyProtection="1">
      <alignment horizontal="center" vertical="top"/>
      <protection locked="0"/>
    </xf>
    <xf numFmtId="164" fontId="4" fillId="0" borderId="89" xfId="92" applyNumberFormat="1" applyFont="1" applyFill="1" applyBorder="1" applyAlignment="1" applyProtection="1">
      <alignment horizontal="center" vertical="top"/>
      <protection locked="0"/>
    </xf>
    <xf numFmtId="9" fontId="30" fillId="0" borderId="71" xfId="326" applyFont="1" applyFill="1" applyBorder="1" applyAlignment="1" applyProtection="1">
      <alignment vertical="top" wrapText="1"/>
      <protection locked="0"/>
    </xf>
    <xf numFmtId="0" fontId="30" fillId="0" borderId="34" xfId="0" applyFont="1" applyBorder="1" applyProtection="1">
      <protection locked="0"/>
    </xf>
    <xf numFmtId="0" fontId="41" fillId="0" borderId="75" xfId="0" applyFont="1" applyBorder="1" applyAlignment="1" applyProtection="1">
      <alignment horizontal="left" wrapText="1" indent="3"/>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B33" sqref="B33"/>
    </sheetView>
  </sheetViews>
  <sheetFormatPr defaultColWidth="9.140625" defaultRowHeight="15" x14ac:dyDescent="0.2"/>
  <cols>
    <col min="1" max="1" width="2.42578125" style="25" bestFit="1" customWidth="1"/>
    <col min="2" max="2" width="70.42578125" style="25" bestFit="1" customWidth="1"/>
    <col min="3" max="3" width="38.28515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164</v>
      </c>
    </row>
    <row r="10" spans="1:3" ht="16.5" thickBot="1" x14ac:dyDescent="0.3">
      <c r="A10" s="36" t="s">
        <v>4</v>
      </c>
      <c r="B10" s="37" t="s">
        <v>86</v>
      </c>
      <c r="C10" s="38"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55" zoomScaleNormal="55" workbookViewId="0">
      <selection activeCell="I41" sqref="I4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Golden Rule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UnitedHealthOne</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3671390.86</v>
      </c>
      <c r="L21" s="83">
        <f>'Pt 2 Premium and Claims'!L22+'Pt 2 Premium and Claims'!L23-'Pt 2 Premium and Claims'!L24-'Pt 2 Premium and Claims'!L25</f>
        <v>3652293.7599999993</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1446537.0499999998</v>
      </c>
      <c r="L24" s="83">
        <f>'Pt 2 Premium and Claims'!L51</f>
        <v>1396292.55</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292441.77359459433</v>
      </c>
      <c r="L28" s="108">
        <v>292441.77359459433</v>
      </c>
      <c r="M28" s="106"/>
      <c r="N28" s="105"/>
      <c r="O28" s="106"/>
      <c r="P28" s="108"/>
    </row>
    <row r="29" spans="2:16" s="39" customFormat="1" ht="30" x14ac:dyDescent="0.2">
      <c r="B29" s="97"/>
      <c r="C29" s="101"/>
      <c r="D29" s="81" t="s">
        <v>67</v>
      </c>
      <c r="E29" s="106"/>
      <c r="F29" s="108"/>
      <c r="G29" s="104"/>
      <c r="H29" s="105"/>
      <c r="I29" s="106"/>
      <c r="J29" s="107"/>
      <c r="K29" s="106">
        <v>0</v>
      </c>
      <c r="L29" s="108">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8627.5508211915276</v>
      </c>
      <c r="L31" s="108">
        <v>8627.5508211915276</v>
      </c>
      <c r="M31" s="106"/>
      <c r="N31" s="105"/>
      <c r="O31" s="106"/>
      <c r="P31" s="108"/>
    </row>
    <row r="32" spans="2:16" x14ac:dyDescent="0.2">
      <c r="B32" s="79"/>
      <c r="C32" s="101"/>
      <c r="D32" s="109" t="s">
        <v>104</v>
      </c>
      <c r="E32" s="106"/>
      <c r="F32" s="108"/>
      <c r="G32" s="104"/>
      <c r="H32" s="105"/>
      <c r="I32" s="106"/>
      <c r="J32" s="107"/>
      <c r="K32" s="106">
        <v>91010.983119292418</v>
      </c>
      <c r="L32" s="108">
        <v>91010.983119292418</v>
      </c>
      <c r="M32" s="106"/>
      <c r="N32" s="105"/>
      <c r="O32" s="106"/>
      <c r="P32" s="108"/>
    </row>
    <row r="33" spans="2:16" x14ac:dyDescent="0.2">
      <c r="B33" s="79"/>
      <c r="C33" s="101"/>
      <c r="D33" s="109" t="s">
        <v>103</v>
      </c>
      <c r="E33" s="106"/>
      <c r="F33" s="108"/>
      <c r="G33" s="104"/>
      <c r="H33" s="105"/>
      <c r="I33" s="106"/>
      <c r="J33" s="107"/>
      <c r="K33" s="106">
        <v>0</v>
      </c>
      <c r="L33" s="108">
        <v>0</v>
      </c>
      <c r="M33" s="106"/>
      <c r="N33" s="105"/>
      <c r="O33" s="106"/>
      <c r="P33" s="108"/>
    </row>
    <row r="34" spans="2:16" x14ac:dyDescent="0.2">
      <c r="B34" s="79"/>
      <c r="C34" s="101">
        <v>3.3</v>
      </c>
      <c r="D34" s="109" t="s">
        <v>21</v>
      </c>
      <c r="E34" s="110"/>
      <c r="F34" s="108"/>
      <c r="G34" s="104"/>
      <c r="H34" s="105"/>
      <c r="I34" s="106"/>
      <c r="J34" s="107"/>
      <c r="K34" s="110">
        <v>0</v>
      </c>
      <c r="L34" s="108">
        <v>0</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392080.30753507826</v>
      </c>
      <c r="L35" s="112">
        <f t="shared" si="0"/>
        <v>392080.30753507826</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360656.86912215402</v>
      </c>
      <c r="L39" s="108">
        <v>360656.86912215402</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48338.277999231374</v>
      </c>
      <c r="L41" s="108">
        <v>48338.277999231374</v>
      </c>
      <c r="M41" s="110"/>
      <c r="N41" s="108"/>
      <c r="O41" s="110"/>
      <c r="P41" s="108"/>
    </row>
    <row r="42" spans="2:16" ht="30" x14ac:dyDescent="0.2">
      <c r="B42" s="116"/>
      <c r="C42" s="117"/>
      <c r="D42" s="81" t="s">
        <v>123</v>
      </c>
      <c r="E42" s="110"/>
      <c r="F42" s="108"/>
      <c r="G42" s="110"/>
      <c r="H42" s="108"/>
      <c r="I42" s="110"/>
      <c r="J42" s="108"/>
      <c r="K42" s="110">
        <v>0</v>
      </c>
      <c r="L42" s="108">
        <v>0</v>
      </c>
      <c r="M42" s="110"/>
      <c r="N42" s="108"/>
      <c r="O42" s="110"/>
      <c r="P42" s="108"/>
    </row>
    <row r="43" spans="2:16" x14ac:dyDescent="0.2">
      <c r="B43" s="116"/>
      <c r="C43" s="101">
        <v>4.4000000000000004</v>
      </c>
      <c r="D43" s="109" t="s">
        <v>20</v>
      </c>
      <c r="E43" s="110"/>
      <c r="F43" s="104"/>
      <c r="G43" s="110"/>
      <c r="H43" s="104"/>
      <c r="I43" s="110"/>
      <c r="J43" s="104"/>
      <c r="K43" s="110">
        <v>689772.96383825748</v>
      </c>
      <c r="L43" s="104">
        <v>689772.96383825748</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1098768.1109596428</v>
      </c>
      <c r="L44" s="83">
        <f t="shared" si="1"/>
        <v>1098768.1109596428</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7633</v>
      </c>
      <c r="L47" s="126">
        <v>7633</v>
      </c>
      <c r="M47" s="125"/>
      <c r="N47" s="126"/>
      <c r="O47" s="125"/>
      <c r="P47" s="103"/>
    </row>
    <row r="48" spans="2:16" s="39" customFormat="1" x14ac:dyDescent="0.2">
      <c r="B48" s="97"/>
      <c r="C48" s="101">
        <v>5.2</v>
      </c>
      <c r="D48" s="109" t="s">
        <v>27</v>
      </c>
      <c r="E48" s="125"/>
      <c r="F48" s="126"/>
      <c r="G48" s="125"/>
      <c r="H48" s="126"/>
      <c r="I48" s="125"/>
      <c r="J48" s="126"/>
      <c r="K48" s="125">
        <v>82585</v>
      </c>
      <c r="L48" s="126">
        <v>83381</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6882.083333333333</v>
      </c>
      <c r="L49" s="129">
        <f t="shared" si="2"/>
        <v>6948.416666666667</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22125.070000000003</v>
      </c>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4" priority="73" stopIfTrue="1" operator="lessThan">
      <formula>0</formula>
    </cfRule>
  </conditionalFormatting>
  <conditionalFormatting sqref="K28:K29 K31:K34 M28:M29 M31:M34 O28:O29 O31:O34 O44 M44 K44">
    <cfRule type="cellIs" dxfId="43" priority="42" stopIfTrue="1" operator="lessThan">
      <formula>0</formula>
    </cfRule>
  </conditionalFormatting>
  <conditionalFormatting sqref="G35:H35">
    <cfRule type="cellIs" dxfId="42" priority="14" stopIfTrue="1" operator="lessThan">
      <formula>0</formula>
    </cfRule>
  </conditionalFormatting>
  <conditionalFormatting sqref="I35:J35">
    <cfRule type="cellIs" dxfId="41" priority="13" stopIfTrue="1" operator="lessThan">
      <formula>0</formula>
    </cfRule>
  </conditionalFormatting>
  <conditionalFormatting sqref="K35:L35">
    <cfRule type="cellIs" dxfId="40" priority="12" stopIfTrue="1" operator="lessThan">
      <formula>0</formula>
    </cfRule>
  </conditionalFormatting>
  <conditionalFormatting sqref="M35:N35">
    <cfRule type="cellIs" dxfId="39" priority="11" stopIfTrue="1" operator="lessThan">
      <formula>0</formula>
    </cfRule>
  </conditionalFormatting>
  <conditionalFormatting sqref="O35:P35">
    <cfRule type="cellIs" dxfId="38" priority="10" stopIfTrue="1" operator="lessThan">
      <formula>0</formula>
    </cfRule>
  </conditionalFormatting>
  <conditionalFormatting sqref="G38:G39 I38:I39 K38:K39 M38:M39 O38:O39">
    <cfRule type="cellIs" dxfId="37" priority="9" stopIfTrue="1" operator="lessThan">
      <formula>0</formula>
    </cfRule>
  </conditionalFormatting>
  <conditionalFormatting sqref="F43">
    <cfRule type="cellIs" dxfId="36" priority="8" stopIfTrue="1" operator="lessThan">
      <formula>0</formula>
    </cfRule>
  </conditionalFormatting>
  <conditionalFormatting sqref="E43">
    <cfRule type="cellIs" dxfId="35" priority="6" stopIfTrue="1" operator="lessThan">
      <formula>0</formula>
    </cfRule>
  </conditionalFormatting>
  <conditionalFormatting sqref="H43 J43 L43 N43">
    <cfRule type="cellIs" dxfId="34" priority="4" stopIfTrue="1" operator="lessThan">
      <formula>0</formula>
    </cfRule>
  </conditionalFormatting>
  <conditionalFormatting sqref="G43 I43 K43 M43 O43">
    <cfRule type="cellIs" dxfId="33" priority="3" stopIfTrue="1" operator="lessThan">
      <formula>0</formula>
    </cfRule>
  </conditionalFormatting>
  <conditionalFormatting sqref="G41:G42 I41:I42 K41:K42 M41:M42 O41:O42">
    <cfRule type="cellIs" dxfId="32" priority="2" stopIfTrue="1" operator="lessThan">
      <formula>0</formula>
    </cfRule>
  </conditionalFormatting>
  <conditionalFormatting sqref="G47:O48">
    <cfRule type="cellIs" dxfId="31"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election activeCell="H43" sqref="H43"/>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Golden Rule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UnitedHealthOne</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3597177.51</v>
      </c>
      <c r="L22" s="166">
        <v>3652293.7599999993</v>
      </c>
      <c r="M22" s="165"/>
      <c r="N22" s="166"/>
      <c r="O22" s="165"/>
      <c r="P22" s="166"/>
    </row>
    <row r="23" spans="1:16" s="25" customFormat="1" x14ac:dyDescent="0.2">
      <c r="A23" s="39"/>
      <c r="B23" s="79"/>
      <c r="C23" s="80">
        <v>1.2</v>
      </c>
      <c r="D23" s="109" t="s">
        <v>16</v>
      </c>
      <c r="E23" s="165"/>
      <c r="F23" s="166"/>
      <c r="G23" s="165"/>
      <c r="H23" s="166"/>
      <c r="I23" s="165"/>
      <c r="J23" s="166"/>
      <c r="K23" s="165">
        <v>74314.649999999994</v>
      </c>
      <c r="L23" s="166">
        <v>0</v>
      </c>
      <c r="M23" s="165"/>
      <c r="N23" s="166"/>
      <c r="O23" s="165"/>
      <c r="P23" s="166"/>
    </row>
    <row r="24" spans="1:16" s="25" customFormat="1" x14ac:dyDescent="0.2">
      <c r="A24" s="39"/>
      <c r="B24" s="79"/>
      <c r="C24" s="80">
        <v>1.3</v>
      </c>
      <c r="D24" s="109" t="s">
        <v>34</v>
      </c>
      <c r="E24" s="165"/>
      <c r="F24" s="166"/>
      <c r="G24" s="165"/>
      <c r="H24" s="166"/>
      <c r="I24" s="165"/>
      <c r="J24" s="166"/>
      <c r="K24" s="165">
        <v>101.29999999998552</v>
      </c>
      <c r="L24" s="166">
        <v>0</v>
      </c>
      <c r="M24" s="165"/>
      <c r="N24" s="166"/>
      <c r="O24" s="165"/>
      <c r="P24" s="166"/>
    </row>
    <row r="25" spans="1:16" s="25" customFormat="1" x14ac:dyDescent="0.2">
      <c r="A25" s="39"/>
      <c r="B25" s="79"/>
      <c r="C25" s="80">
        <v>1.4</v>
      </c>
      <c r="D25" s="109" t="s">
        <v>17</v>
      </c>
      <c r="E25" s="165"/>
      <c r="F25" s="166"/>
      <c r="G25" s="165"/>
      <c r="H25" s="166"/>
      <c r="I25" s="165"/>
      <c r="J25" s="166"/>
      <c r="K25" s="165">
        <v>0</v>
      </c>
      <c r="L25" s="166">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405">
        <v>1376966</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1383421.54</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129975.04999999993</v>
      </c>
      <c r="L32" s="176"/>
      <c r="M32" s="165"/>
      <c r="N32" s="178"/>
      <c r="O32" s="165"/>
      <c r="P32" s="176"/>
    </row>
    <row r="33" spans="1:16" s="39" customFormat="1" ht="30" x14ac:dyDescent="0.2">
      <c r="B33" s="97"/>
      <c r="C33" s="80"/>
      <c r="D33" s="81" t="s">
        <v>44</v>
      </c>
      <c r="E33" s="177"/>
      <c r="F33" s="166"/>
      <c r="G33" s="177"/>
      <c r="H33" s="179"/>
      <c r="I33" s="177"/>
      <c r="J33" s="166"/>
      <c r="K33" s="177"/>
      <c r="L33" s="166">
        <v>12871.010000000009</v>
      </c>
      <c r="M33" s="177"/>
      <c r="N33" s="179"/>
      <c r="O33" s="177"/>
      <c r="P33" s="166"/>
    </row>
    <row r="34" spans="1:16" s="25" customFormat="1" x14ac:dyDescent="0.2">
      <c r="A34" s="39"/>
      <c r="B34" s="79"/>
      <c r="C34" s="80">
        <v>2.2999999999999998</v>
      </c>
      <c r="D34" s="109" t="s">
        <v>28</v>
      </c>
      <c r="E34" s="165"/>
      <c r="F34" s="176"/>
      <c r="G34" s="165"/>
      <c r="H34" s="178"/>
      <c r="I34" s="165"/>
      <c r="J34" s="176"/>
      <c r="K34" s="165">
        <v>60404</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1446537.0499999998</v>
      </c>
      <c r="L51" s="190">
        <f>L30+L33+L37+L41+L44+L47+L48+L50</f>
        <v>1396292.55</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0" priority="90" stopIfTrue="1" operator="lessThan">
      <formula>0</formula>
    </cfRule>
  </conditionalFormatting>
  <conditionalFormatting sqref="O49 O45 M45 M49 K45 K49 K40 M40 O40 O38 M38 K38 K34 M34 O34 L41 N41 P41 K32 M32 O32 K36 M36 O36 L33 N33 P33 L37 N37 P37 L44 N44 P44">
    <cfRule type="cellIs" dxfId="29" priority="14" stopIfTrue="1" operator="lessThan">
      <formula>0</formula>
    </cfRule>
  </conditionalFormatting>
  <conditionalFormatting sqref="G22:G25">
    <cfRule type="cellIs" dxfId="28" priority="11" stopIfTrue="1" operator="lessThan">
      <formula>0</formula>
    </cfRule>
  </conditionalFormatting>
  <conditionalFormatting sqref="I22:I25">
    <cfRule type="cellIs" dxfId="27" priority="10" stopIfTrue="1" operator="lessThan">
      <formula>0</formula>
    </cfRule>
  </conditionalFormatting>
  <conditionalFormatting sqref="K22:K25">
    <cfRule type="cellIs" dxfId="26" priority="9" stopIfTrue="1" operator="lessThan">
      <formula>0</formula>
    </cfRule>
  </conditionalFormatting>
  <conditionalFormatting sqref="M22:M25">
    <cfRule type="cellIs" dxfId="25" priority="8" stopIfTrue="1" operator="lessThan">
      <formula>0</formula>
    </cfRule>
  </conditionalFormatting>
  <conditionalFormatting sqref="O22:O25">
    <cfRule type="cellIs" dxfId="24" priority="7" stopIfTrue="1" operator="lessThan">
      <formula>0</formula>
    </cfRule>
  </conditionalFormatting>
  <conditionalFormatting sqref="G29 H30">
    <cfRule type="cellIs" dxfId="23" priority="6" stopIfTrue="1" operator="lessThan">
      <formula>0</formula>
    </cfRule>
  </conditionalFormatting>
  <conditionalFormatting sqref="I29 J30">
    <cfRule type="cellIs" dxfId="22" priority="5" stopIfTrue="1" operator="lessThan">
      <formula>0</formula>
    </cfRule>
  </conditionalFormatting>
  <conditionalFormatting sqref="L30">
    <cfRule type="cellIs" dxfId="21" priority="4" stopIfTrue="1" operator="lessThan">
      <formula>0</formula>
    </cfRule>
  </conditionalFormatting>
  <conditionalFormatting sqref="M29 N30">
    <cfRule type="cellIs" dxfId="20" priority="3" stopIfTrue="1" operator="lessThan">
      <formula>0</formula>
    </cfRule>
  </conditionalFormatting>
  <conditionalFormatting sqref="O29 P30">
    <cfRule type="cellIs" dxfId="19" priority="2" stopIfTrue="1" operator="lessThan">
      <formula>0</formula>
    </cfRule>
  </conditionalFormatting>
  <conditionalFormatting sqref="K29">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8" zoomScale="85" zoomScaleNormal="85" workbookViewId="0">
      <selection activeCell="B76" sqref="B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Golden Rule Insurance Company</v>
      </c>
    </row>
    <row r="9" spans="2:5" s="2" customFormat="1" ht="15.75" customHeight="1" x14ac:dyDescent="0.25">
      <c r="B9" s="54" t="s">
        <v>90</v>
      </c>
    </row>
    <row r="10" spans="2:5" s="2" customFormat="1" ht="15" customHeight="1" x14ac:dyDescent="0.2">
      <c r="B10" s="198" t="str">
        <f>'Cover Page'!C9</f>
        <v>UnitedHealthOne</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3" x14ac:dyDescent="0.25">
      <c r="B18" s="411" t="s">
        <v>165</v>
      </c>
      <c r="C18" s="212"/>
      <c r="D18" s="411" t="s">
        <v>170</v>
      </c>
      <c r="E18" s="208"/>
    </row>
    <row r="19" spans="2:5" s="199" customFormat="1" ht="47.25" x14ac:dyDescent="0.25">
      <c r="B19" s="411" t="s">
        <v>166</v>
      </c>
      <c r="C19" s="212"/>
      <c r="D19" s="411" t="s">
        <v>171</v>
      </c>
      <c r="E19" s="208"/>
    </row>
    <row r="20" spans="2:5" s="199" customFormat="1" ht="47.25" x14ac:dyDescent="0.25">
      <c r="B20" s="411" t="s">
        <v>167</v>
      </c>
      <c r="C20" s="212"/>
      <c r="D20" s="411" t="s">
        <v>172</v>
      </c>
      <c r="E20" s="208"/>
    </row>
    <row r="21" spans="2:5" s="199" customFormat="1" ht="78.75" x14ac:dyDescent="0.25">
      <c r="B21" s="411" t="s">
        <v>168</v>
      </c>
      <c r="C21" s="212"/>
      <c r="D21" s="411" t="s">
        <v>173</v>
      </c>
      <c r="E21" s="208"/>
    </row>
    <row r="22" spans="2:5" s="199" customFormat="1" ht="78.75" x14ac:dyDescent="0.25">
      <c r="B22" s="411" t="s">
        <v>169</v>
      </c>
      <c r="C22" s="212"/>
      <c r="D22" s="411" t="s">
        <v>174</v>
      </c>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3" x14ac:dyDescent="0.25">
      <c r="B26" s="411" t="s">
        <v>175</v>
      </c>
      <c r="C26" s="212"/>
      <c r="D26" s="411" t="s">
        <v>177</v>
      </c>
      <c r="E26" s="208"/>
    </row>
    <row r="27" spans="2:5" s="199" customFormat="1" ht="78.75" x14ac:dyDescent="0.25">
      <c r="B27" s="411" t="s">
        <v>176</v>
      </c>
      <c r="C27" s="212"/>
      <c r="D27" s="411" t="s">
        <v>178</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78.75" x14ac:dyDescent="0.25">
      <c r="B33" s="411" t="s">
        <v>179</v>
      </c>
      <c r="C33" s="212"/>
      <c r="D33" s="411" t="s">
        <v>181</v>
      </c>
      <c r="E33" s="208"/>
    </row>
    <row r="34" spans="2:5" s="199" customFormat="1" ht="47.25" x14ac:dyDescent="0.25">
      <c r="B34" s="411" t="s">
        <v>180</v>
      </c>
      <c r="C34" s="212"/>
      <c r="D34" s="411" t="s">
        <v>182</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5">
      <c r="B40" s="411" t="s">
        <v>183</v>
      </c>
      <c r="C40" s="212"/>
      <c r="D40" s="411" t="s">
        <v>184</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94.5" x14ac:dyDescent="0.25">
      <c r="B47" s="411" t="s">
        <v>21</v>
      </c>
      <c r="C47" s="212"/>
      <c r="D47" s="411" t="s">
        <v>185</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8.75" x14ac:dyDescent="0.25">
      <c r="B55" s="411" t="s">
        <v>18</v>
      </c>
      <c r="C55" s="217"/>
      <c r="D55" s="411" t="s">
        <v>186</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7.25" x14ac:dyDescent="0.25">
      <c r="B62" s="411" t="s">
        <v>19</v>
      </c>
      <c r="C62" s="217"/>
      <c r="D62" s="411" t="s">
        <v>187</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78.75" x14ac:dyDescent="0.25">
      <c r="B69" s="411" t="s">
        <v>188</v>
      </c>
      <c r="C69" s="217"/>
      <c r="D69" s="411" t="s">
        <v>189</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204.75" x14ac:dyDescent="0.25">
      <c r="B76" s="411" t="s">
        <v>20</v>
      </c>
      <c r="C76" s="217"/>
      <c r="D76" s="411" t="s">
        <v>190</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topLeftCell="E1" zoomScale="70" zoomScaleNormal="70" workbookViewId="0">
      <selection activeCell="Q30" sqref="Q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Golden Rule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UnitedHealthOne</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406"/>
      <c r="R21" s="407"/>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408">
        <v>951202</v>
      </c>
      <c r="R22" s="407">
        <v>1386298</v>
      </c>
      <c r="S22" s="265">
        <f>'Pt 1 Summary of Data'!L24</f>
        <v>1396292.55</v>
      </c>
      <c r="T22" s="266">
        <f>SUM(Q22:S22)</f>
        <v>3733792.55</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951202</v>
      </c>
      <c r="R23" s="267">
        <f>SUM(R$22:R$22)</f>
        <v>1386298</v>
      </c>
      <c r="S23" s="267">
        <f>SUM(S$22:S$22)</f>
        <v>1396292.55</v>
      </c>
      <c r="T23" s="266">
        <f>SUM(Q23:S23)</f>
        <v>3733792.55</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2354234</v>
      </c>
      <c r="R26" s="264">
        <v>3085185</v>
      </c>
      <c r="S26" s="274">
        <f>'Pt 1 Summary of Data'!L21</f>
        <v>3652293.7599999993</v>
      </c>
      <c r="T26" s="266">
        <f>SUM(Q26:S26)</f>
        <v>9091712.7599999998</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206569</v>
      </c>
      <c r="R27" s="264">
        <v>197970</v>
      </c>
      <c r="S27" s="274">
        <f>'Pt 1 Summary of Data'!L35</f>
        <v>392080.30753507826</v>
      </c>
      <c r="T27" s="266">
        <f>SUM(Q27:S27)</f>
        <v>796619.30753507826</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2147665</v>
      </c>
      <c r="R28" s="274">
        <f t="shared" si="0"/>
        <v>2887215</v>
      </c>
      <c r="S28" s="274">
        <f t="shared" si="0"/>
        <v>3260213.4524649209</v>
      </c>
      <c r="T28" s="112">
        <f>T$26-T$27</f>
        <v>8295093.4524649214</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4354</v>
      </c>
      <c r="R30" s="279">
        <v>5894</v>
      </c>
      <c r="S30" s="280">
        <f>'Pt 1 Summary of Data'!L49</f>
        <v>6948.416666666667</v>
      </c>
      <c r="T30" s="281">
        <f>SUM(Q30:S30)</f>
        <v>17196.416666666668</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0.4501206130342616</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3" zoomScale="85" zoomScaleNormal="85" workbookViewId="0">
      <selection activeCell="B33" sqref="B3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Golden Rule Insurance Company</v>
      </c>
    </row>
    <row r="9" spans="2:3" s="2" customFormat="1" ht="15.75" customHeight="1" x14ac:dyDescent="0.25">
      <c r="B9" s="54" t="s">
        <v>90</v>
      </c>
    </row>
    <row r="10" spans="2:3" s="2" customFormat="1" ht="15.75" customHeight="1" x14ac:dyDescent="0.25">
      <c r="B10" s="298" t="str">
        <f>'Cover Page'!C9</f>
        <v>UnitedHealthOne</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409">
        <v>0</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162</v>
      </c>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28" sqref="B28:B29"/>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Golden Rule Insurance Company</v>
      </c>
      <c r="D8" s="347" t="s">
        <v>91</v>
      </c>
    </row>
    <row r="9" spans="2:4" ht="15.75" customHeight="1" x14ac:dyDescent="0.25">
      <c r="B9" s="54" t="s">
        <v>90</v>
      </c>
    </row>
    <row r="10" spans="2:4" ht="15.75" customHeight="1" x14ac:dyDescent="0.25">
      <c r="B10" s="298" t="str">
        <f>'Cover Page'!C9</f>
        <v>UnitedHealthOne</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410"/>
    </row>
    <row r="23" spans="2:2" s="25" customFormat="1" x14ac:dyDescent="0.2">
      <c r="B23" s="24" t="s">
        <v>93</v>
      </c>
    </row>
    <row r="24" spans="2:2" s="25" customFormat="1" x14ac:dyDescent="0.2"/>
    <row r="25" spans="2:2" s="25" customFormat="1" x14ac:dyDescent="0.2"/>
    <row r="26" spans="2:2" s="25" customFormat="1" x14ac:dyDescent="0.2">
      <c r="B26" s="410"/>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2021-07-27T16:24:24Z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